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L:\Etudes\Habitat-Sociologie\Obs_Habitat\Obs_2023\Données\"/>
    </mc:Choice>
  </mc:AlternateContent>
  <xr:revisionPtr revIDLastSave="0" documentId="13_ncr:1_{0F7C9894-8563-4F1F-BA07-F5C5F5DB891F}" xr6:coauthVersionLast="47" xr6:coauthVersionMax="47" xr10:uidLastSave="{00000000-0000-0000-0000-000000000000}"/>
  <bookViews>
    <workbookView xWindow="-120" yWindow="-120" windowWidth="29040" windowHeight="15840" tabRatio="786" activeTab="8" xr2:uid="{1E76A7D8-C909-4EE4-BE40-0149617BB8A4}"/>
  </bookViews>
  <sheets>
    <sheet name="AAV" sheetId="4" r:id="rId1"/>
    <sheet name="Angers" sheetId="5" r:id="rId2"/>
    <sheet name="Pole_centre_hors_Angers" sheetId="6" r:id="rId3"/>
    <sheet name="Couronne" sheetId="7" r:id="rId4"/>
    <sheet name="CU_Angers_loire_metropole" sheetId="8" r:id="rId5"/>
    <sheet name="CC_Loire_layon_aubance" sheetId="9" r:id="rId6"/>
    <sheet name="CC_Anjou_loir_et_sarthe" sheetId="10" r:id="rId7"/>
    <sheet name="Pole_metropolitain_loire_angers" sheetId="11" r:id="rId8"/>
    <sheet name="Departement" sheetId="12" r:id="rId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9" i="12" l="1"/>
  <c r="G49" i="12" s="1"/>
  <c r="D49" i="12"/>
  <c r="E45" i="12" s="1"/>
  <c r="B49" i="12"/>
  <c r="C49" i="12" s="1"/>
  <c r="G48" i="12"/>
  <c r="G47" i="12"/>
  <c r="C47" i="12"/>
  <c r="C46" i="12"/>
  <c r="G45" i="12"/>
  <c r="G44" i="12"/>
  <c r="E44" i="12"/>
  <c r="C27" i="12"/>
  <c r="B27" i="12"/>
  <c r="C26" i="12"/>
  <c r="B26" i="12"/>
  <c r="C25" i="12"/>
  <c r="B25" i="12"/>
  <c r="C24" i="12"/>
  <c r="B24" i="12"/>
  <c r="C23" i="12"/>
  <c r="B23" i="12"/>
  <c r="H11" i="12"/>
  <c r="G11" i="12"/>
  <c r="F11" i="12"/>
  <c r="E11" i="12"/>
  <c r="H10" i="12"/>
  <c r="G10" i="12"/>
  <c r="F10" i="12"/>
  <c r="E10" i="12"/>
  <c r="F49" i="11"/>
  <c r="G49" i="11" s="1"/>
  <c r="D49" i="11"/>
  <c r="E45" i="11" s="1"/>
  <c r="B49" i="11"/>
  <c r="C49" i="11" s="1"/>
  <c r="G48" i="11"/>
  <c r="C48" i="11"/>
  <c r="G47" i="11"/>
  <c r="C47" i="11"/>
  <c r="G46" i="11"/>
  <c r="C46" i="11"/>
  <c r="G45" i="11"/>
  <c r="C45" i="11"/>
  <c r="G44" i="11"/>
  <c r="E44" i="11"/>
  <c r="C44" i="11"/>
  <c r="C27" i="11"/>
  <c r="B27" i="11"/>
  <c r="C26" i="11"/>
  <c r="B26" i="11"/>
  <c r="C25" i="11"/>
  <c r="B25" i="11"/>
  <c r="C24" i="11"/>
  <c r="B24" i="11"/>
  <c r="C23" i="11"/>
  <c r="B23" i="11"/>
  <c r="H11" i="11"/>
  <c r="G11" i="11"/>
  <c r="F11" i="11"/>
  <c r="E11" i="11"/>
  <c r="H10" i="11"/>
  <c r="G10" i="11"/>
  <c r="F10" i="11"/>
  <c r="E10" i="11"/>
  <c r="F49" i="10"/>
  <c r="G48" i="10" s="1"/>
  <c r="D49" i="10"/>
  <c r="E45" i="10" s="1"/>
  <c r="B49" i="10"/>
  <c r="C45" i="10" s="1"/>
  <c r="G49" i="10"/>
  <c r="C49" i="10"/>
  <c r="E48" i="10"/>
  <c r="G47" i="10"/>
  <c r="C47" i="10"/>
  <c r="C46" i="10"/>
  <c r="G45" i="10"/>
  <c r="G44" i="10"/>
  <c r="E44" i="10"/>
  <c r="C27" i="10"/>
  <c r="B27" i="10"/>
  <c r="C26" i="10"/>
  <c r="B26" i="10"/>
  <c r="C25" i="10"/>
  <c r="B25" i="10"/>
  <c r="C24" i="10"/>
  <c r="B24" i="10"/>
  <c r="C23" i="10"/>
  <c r="B23" i="10"/>
  <c r="H11" i="10"/>
  <c r="G11" i="10"/>
  <c r="F11" i="10"/>
  <c r="E11" i="10"/>
  <c r="H10" i="10"/>
  <c r="G10" i="10"/>
  <c r="F10" i="10"/>
  <c r="E10" i="10"/>
  <c r="F49" i="9"/>
  <c r="G44" i="9" s="1"/>
  <c r="D49" i="9"/>
  <c r="B49" i="9"/>
  <c r="G49" i="9"/>
  <c r="E45" i="9"/>
  <c r="C49" i="9"/>
  <c r="G48" i="9"/>
  <c r="E48" i="9"/>
  <c r="G47" i="9"/>
  <c r="C47" i="9"/>
  <c r="C46" i="9"/>
  <c r="G45" i="9"/>
  <c r="C45" i="9"/>
  <c r="E44" i="9"/>
  <c r="C27" i="9"/>
  <c r="B27" i="9"/>
  <c r="C26" i="9"/>
  <c r="B26" i="9"/>
  <c r="C25" i="9"/>
  <c r="B25" i="9"/>
  <c r="C24" i="9"/>
  <c r="B24" i="9"/>
  <c r="C23" i="9"/>
  <c r="B23" i="9"/>
  <c r="H11" i="9"/>
  <c r="G11" i="9"/>
  <c r="F11" i="9"/>
  <c r="E11" i="9"/>
  <c r="H10" i="9"/>
  <c r="G10" i="9"/>
  <c r="F10" i="9"/>
  <c r="E10" i="9"/>
  <c r="G44" i="8"/>
  <c r="C46" i="8"/>
  <c r="C47" i="8"/>
  <c r="C48" i="8"/>
  <c r="C44" i="8"/>
  <c r="F49" i="8"/>
  <c r="G49" i="8" s="1"/>
  <c r="D49" i="8"/>
  <c r="E47" i="8" s="1"/>
  <c r="B49" i="8"/>
  <c r="C45" i="8" s="1"/>
  <c r="C27" i="8"/>
  <c r="B27" i="8"/>
  <c r="C26" i="8"/>
  <c r="B26" i="8"/>
  <c r="C25" i="8"/>
  <c r="B25" i="8"/>
  <c r="C24" i="8"/>
  <c r="B24" i="8"/>
  <c r="C23" i="8"/>
  <c r="B23" i="8"/>
  <c r="H11" i="8"/>
  <c r="G11" i="8"/>
  <c r="F11" i="8"/>
  <c r="E11" i="8"/>
  <c r="H10" i="8"/>
  <c r="G10" i="8"/>
  <c r="F10" i="8"/>
  <c r="E10" i="8"/>
  <c r="G47" i="7"/>
  <c r="G44" i="7"/>
  <c r="C48" i="7"/>
  <c r="F49" i="7"/>
  <c r="G49" i="7" s="1"/>
  <c r="D49" i="7"/>
  <c r="E47" i="7" s="1"/>
  <c r="B49" i="7"/>
  <c r="C45" i="7" s="1"/>
  <c r="C27" i="7"/>
  <c r="B27" i="7"/>
  <c r="C26" i="7"/>
  <c r="B26" i="7"/>
  <c r="C25" i="7"/>
  <c r="B25" i="7"/>
  <c r="C24" i="7"/>
  <c r="B24" i="7"/>
  <c r="C23" i="7"/>
  <c r="B23" i="7"/>
  <c r="H11" i="7"/>
  <c r="G11" i="7"/>
  <c r="F11" i="7"/>
  <c r="E11" i="7"/>
  <c r="H10" i="7"/>
  <c r="G10" i="7"/>
  <c r="F10" i="7"/>
  <c r="E10" i="7"/>
  <c r="G49" i="6"/>
  <c r="G48" i="6"/>
  <c r="G47" i="6"/>
  <c r="G46" i="6"/>
  <c r="G45" i="6"/>
  <c r="G44" i="6"/>
  <c r="E49" i="6"/>
  <c r="E48" i="6"/>
  <c r="E47" i="6"/>
  <c r="E46" i="6"/>
  <c r="E45" i="6"/>
  <c r="E44" i="6"/>
  <c r="C45" i="6"/>
  <c r="C46" i="6"/>
  <c r="C47" i="6"/>
  <c r="C48" i="6"/>
  <c r="C49" i="6"/>
  <c r="C44" i="6"/>
  <c r="F49" i="6"/>
  <c r="D49" i="6"/>
  <c r="B49" i="6"/>
  <c r="C27" i="6"/>
  <c r="B27" i="6"/>
  <c r="C26" i="6"/>
  <c r="B26" i="6"/>
  <c r="C25" i="6"/>
  <c r="B25" i="6"/>
  <c r="C24" i="6"/>
  <c r="B24" i="6"/>
  <c r="C23" i="6"/>
  <c r="B23" i="6"/>
  <c r="H11" i="6"/>
  <c r="G11" i="6"/>
  <c r="F11" i="6"/>
  <c r="E11" i="6"/>
  <c r="H10" i="6"/>
  <c r="G10" i="6"/>
  <c r="F10" i="6"/>
  <c r="E10" i="6"/>
  <c r="F49" i="5"/>
  <c r="G46" i="5" s="1"/>
  <c r="G44" i="5"/>
  <c r="E49" i="5"/>
  <c r="E48" i="5"/>
  <c r="E47" i="5"/>
  <c r="E46" i="5"/>
  <c r="E45" i="5"/>
  <c r="E44" i="5"/>
  <c r="C49" i="5"/>
  <c r="C48" i="5"/>
  <c r="C47" i="5"/>
  <c r="C46" i="5"/>
  <c r="C45" i="5"/>
  <c r="C44" i="5"/>
  <c r="D49" i="5"/>
  <c r="B49" i="5"/>
  <c r="C27" i="5"/>
  <c r="C26" i="5"/>
  <c r="C25" i="5"/>
  <c r="C24" i="5"/>
  <c r="C23" i="5"/>
  <c r="B27" i="5"/>
  <c r="B26" i="5"/>
  <c r="B25" i="5"/>
  <c r="B24" i="5"/>
  <c r="B23" i="5"/>
  <c r="H11" i="5"/>
  <c r="H10" i="5"/>
  <c r="G11" i="5"/>
  <c r="G10" i="5"/>
  <c r="F11" i="5"/>
  <c r="E11" i="5"/>
  <c r="F10" i="5"/>
  <c r="E10" i="5"/>
  <c r="E48" i="12" l="1"/>
  <c r="C45" i="12"/>
  <c r="E47" i="12"/>
  <c r="E49" i="12"/>
  <c r="E46" i="12"/>
  <c r="C44" i="12"/>
  <c r="G46" i="12"/>
  <c r="C48" i="12"/>
  <c r="E48" i="11"/>
  <c r="E49" i="11"/>
  <c r="E46" i="11"/>
  <c r="E47" i="11"/>
  <c r="E47" i="10"/>
  <c r="E49" i="10"/>
  <c r="E46" i="10"/>
  <c r="C44" i="10"/>
  <c r="G46" i="10"/>
  <c r="C48" i="10"/>
  <c r="E47" i="9"/>
  <c r="E49" i="9"/>
  <c r="E46" i="9"/>
  <c r="C44" i="9"/>
  <c r="G46" i="9"/>
  <c r="C48" i="9"/>
  <c r="G46" i="8"/>
  <c r="G47" i="8"/>
  <c r="C49" i="8"/>
  <c r="G48" i="8"/>
  <c r="G45" i="8"/>
  <c r="E44" i="8"/>
  <c r="E48" i="8"/>
  <c r="E45" i="8"/>
  <c r="E49" i="8"/>
  <c r="E46" i="8"/>
  <c r="G46" i="7"/>
  <c r="C47" i="7"/>
  <c r="G48" i="7"/>
  <c r="G45" i="7"/>
  <c r="E44" i="7"/>
  <c r="E48" i="7"/>
  <c r="E45" i="7"/>
  <c r="E49" i="7"/>
  <c r="E46" i="7"/>
  <c r="C44" i="7"/>
  <c r="C46" i="7"/>
  <c r="C49" i="7"/>
  <c r="G47" i="5"/>
  <c r="G48" i="5"/>
  <c r="G45" i="5"/>
  <c r="G49" i="5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9501EE33-3832-481C-A7FF-0A1AD86EC738}" name="Connexion" type="1" refreshedVersion="8" refreshOnLoad="1">
    <dbPr connection="DSN=MS Access Database;DBQ=L:\Bases\Recensement\RRP\Bases\BaseHarmo\\BDHarmo2009.ACCDB;DefaultDir=L:\Bases\Recensement\RRP\Bases\BaseHarmo\BDHarmo2009.ACCDB;DriverId=25;FIL=MS Access;MaxBufferSize=2048;PageTimeout=5;UserCommitSync=Yes;" command="SELECT * FROM `L:\Bases\Recensement\RRP\Bases\BaseHarmo\\BDHarmo2009.ACCDB`.ReqFinaleCC_2020 ReqFinaleCC_2020"/>
  </connection>
  <connection id="2" xr16:uid="{9AF75A64-5827-41C6-8EDE-D4C787A137DA}" name="Connexion1" type="1" refreshedVersion="8" refreshOnLoad="1">
    <dbPr connection="DSN=MS Access Database;DBQ=L:\Bases\Recensement\RRP\Bases\RRP\RRP2009_final.ACCDB;DefaultDir=L:\Bases\Recensement\RRP\Bases\RRP\RRP2009_final.ACCDB;DriverId=25;FIL=MS Access;MaxBufferSize=2048;PageTimeout=5;UserCommitSync=Yes;" command="SELECT * FROM `L:\Bases\Recensement\RRP\Bases\RRP\RRP2009_final.ACCDB`.FinalPRINC2 FinalPRINC2"/>
  </connection>
  <connection id="3" xr16:uid="{DC3EB84A-98B6-49DB-9B49-E6D4C86B6571}" name="Connexion11" type="1" refreshedVersion="8" refreshOnLoad="1">
    <dbPr connection="DSN=MS Access Database;DBQ=L:\Bases\Recensement\RRP\Bases\RRP\RRP2014_final.ACCDB;DefaultDir=L:\Bases\Recensement\RRP\Bases\RRP\RRP2014_final.ACCDB;DriverId=25;FIL=MS Access;MaxBufferSize=2048;PageTimeout=5;UserCommitSync=Yes;" command="SELECT * FROM `L:\Bases\Recensement\RRP\Bases\RRP\RRP2014_final.ACCDB`.FinalPRINC2 FinalPRINC2"/>
  </connection>
  <connection id="4" xr16:uid="{A65D2488-CDCF-4B0B-8A8E-A9AB0B18BB78}" name="Connexion12" type="1" refreshedVersion="8" refreshOnLoad="1">
    <dbPr connection="DSN=MS Access Database;DBQ=L:\Bases\Recensement\RRP\Bases\RRP\RRP2014_final.ACCDB;DefaultDir=L:\Bases\Recensement\RRP\Bases\RRP\RRP2014_final.ACCDB;DriverId=25;FIL=MS Access;MaxBufferSize=2048;PageTimeout=5;UserCommitSync=Yes;" command="SELECT * FROM `L:\Bases\Recensement\RRP\Bases\RRP\RRP2014_final.ACCDB`.FinalPRINC3 FinalPRINC3"/>
  </connection>
  <connection id="5" xr16:uid="{B5816D58-1A31-4413-B392-672633C692C3}" name="Connexion13" type="1" refreshedVersion="8" refreshOnLoad="1">
    <dbPr connection="DSN=MS Access Database;DBQ=L:\Bases\Recensement\RRP\Bases\RRP\RRP2014_final.ACCDB;DefaultDir=L:\Bases\Recensement\RRP\Bases\RRP\RRP2014_final.ACCDB;DriverId=25;FIL=MS Access;MaxBufferSize=2048;PageTimeout=5;UserCommitSync=Yes;" command="SELECT * FROM `L:\Bases\Recensement\RRP\Bases\RRP\RRP2014_final.ACCDB`.FinalPRINC2 FinalPRINC2"/>
  </connection>
  <connection id="6" xr16:uid="{2ED888BA-C6D7-429E-8FFF-A77BDA76E928}" name="Connexion14" type="1" refreshedVersion="8" refreshOnLoad="1">
    <dbPr connection="DSN=MS Access Database;DBQ=L:\Bases\Recensement\RRP\Bases\ChiffresCles\RRP_CC_2014.ACCDB;DefaultDir=L:\Bases\Recensement\RRP\Bases\ChiffresCles\RRP_CC_2014.ACCDB;DriverId=25;FIL=MS Access;MaxBufferSize=2048;PageTimeout=5;UserCommitSync=Yes;" command="SELECT * FROM `L:\Bases\Recensement\RRP\Bases\ChiffresCles\RRP_CC_2014.ACCDB`.Final_2014_LOG_49 Final_2014_LOG_49"/>
  </connection>
  <connection id="7" xr16:uid="{4C3EB2C0-3C2B-46FA-B427-EA08F8DC0D5B}" name="Connexion15" type="1" refreshedVersion="8" refreshOnLoad="1">
    <dbPr connection="DSN=MS Access Database;DBQ=L:\Bases\Recensement\RRP\Bases\ChiffresCles\RRP_CC_2014.ACCDB;DefaultDir=L:\Bases\Recensement\RRP\Bases\ChiffresCles\RRP_CC_2014.ACCDB;DriverId=25;FIL=MS Access;MaxBufferSize=2048;PageTimeout=5;UserCommitSync=Yes;" command="SELECT * FROM `L:\Bases\Recensement\RRP\Bases\ChiffresCles\RRP_CC_2014.ACCDB`.Final_2014_LOG_49 Final_2014_LOG_49"/>
  </connection>
  <connection id="8" xr16:uid="{A6F662A6-41A2-4AC1-BC2E-2E29CD7D4F89}" name="Connexion2" type="1" refreshedVersion="8" refreshOnLoad="1">
    <dbPr connection="DSN=MS Access Database;DBQ=L:\Bases\Recensement\RRP\Bases\RRP\RRP2020_final.ACCDB;DefaultDir=L:\Bases\Recensement\RRP\Bases\RRP\RRP2020_final.ACCDB;DriverId=25;FIL=MS Access;MaxBufferSize=2048;PageTimeout=5;UserCommitSync=Yes;" command="SELECT * FROM `L:\Bases\Recensement\RRP\Bases\RRP\RRP2020_final.ACCDB`.FinalPRINC2 FinalPRINC2"/>
  </connection>
  <connection id="9" xr16:uid="{C10A3A91-0B0B-489C-975F-DE9288B38FF1}" name="Connexion21" type="1" refreshedVersion="8" refreshOnLoad="1">
    <dbPr connection="DSN=MS Access Database;DBQ=L:\Bases\Recensement\RRP\Bases\RRP\RRP2009_final.ACCDB;DefaultDir=L:\Bases\Recensement\RRP\Bases\RRP\RRP2009_final.ACCDB;DriverId=25;FIL=MS Access;MaxBufferSize=2048;PageTimeout=5;UserCommitSync=Yes;" command="SELECT * FROM `L:\Bases\Recensement\RRP\Bases\RRP\RRP2009_final.ACCDB`.FinalPRINC3 FinalPRINC3"/>
  </connection>
  <connection id="10" xr16:uid="{D22D233C-14C6-49BC-A71D-2E667682A7D2}" name="Connexion22" type="1" refreshedVersion="8" refreshOnLoad="1">
    <dbPr connection="DSN=MS Access Database;DBQ=L:\Bases\Recensement\RRP\Bases\RRP\RRP2020_final.ACCDB;DefaultDir=L:\Bases\Recensement\RRP\Bases\RRP\RRP2020_final.ACCDB;DriverId=25;FIL=MS Access;MaxBufferSize=2048;PageTimeout=5;UserCommitSync=Yes;" command="SELECT * FROM `L:\Bases\Recensement\RRP\Bases\RRP\RRP2020_final.ACCDB`.FinalPRINC2 FinalPRINC2"/>
  </connection>
  <connection id="11" xr16:uid="{10AE6976-BFDD-4EDF-A800-C4C3F8A5A290}" name="Connexion23" type="1" refreshedVersion="8" refreshOnLoad="1">
    <dbPr connection="DSN=MS Access Database;DBQ=L:\Bases\Recensement\RRP\Bases\ChiffresCles\RRP_CC_2009.ACCDB;DefaultDir=L:\Bases\Recensement\RRP\Bases\ChiffresCles\RRP_CC_2009.ACCDB;DriverId=25;FIL=MS Access;MaxBufferSize=2048;PageTimeout=5;UserCommitSync=Yes;" command="SELECT * FROM `L:\Bases\Recensement\RRP\Bases\ChiffresCles\RRP_CC_2009.ACCDB`.Final_2009_LOG_49 Final_2009_LOG_49"/>
  </connection>
  <connection id="12" xr16:uid="{7E4F8906-9C85-4D08-84E5-4B5E4A565185}" name="Connexion24" type="1" refreshedVersion="8" refreshOnLoad="1">
    <dbPr connection="DSN=MS Access Database;DBQ=L:\Bases\Recensement\RRP\Bases\ChiffresCles\RRP_CC_2020.ACCDB;DefaultDir=L:\Bases\Recensement\RRP\Bases\ChiffresCles\RRP_CC_2020.ACCDB;DriverId=25;FIL=MS Access;MaxBufferSize=2048;PageTimeout=5;UserCommitSync=Yes;" command="SELECT * FROM `L:\Bases\Recensement\RRP\Bases\ChiffresCles\RRP_CC_2020.ACCDB`.Final_2020_LOG_49 Final_2020_LOG_49"/>
  </connection>
  <connection id="13" xr16:uid="{CB48A257-2B3F-4CA3-A9DF-2B087BB1EB71}" name="Connexion3" type="1" refreshedVersion="8" refreshOnLoad="1">
    <dbPr connection="DSN=MS Access Database;DBQ=L:\Bases\Recensement\RRP\Bases\RRP\RRP2020_final.ACCDB;DefaultDir=L:\Bases\Recensement\RRP\Bases\RRP\RRP2020_final.ACCDB;DriverId=25;FIL=MS Access;MaxBufferSize=2048;PageTimeout=5;UserCommitSync=Yes;" command="SELECT * FROM `L:\Bases\Recensement\RRP\Bases\RRP\RRP2020_final.ACCDB`.FinalPRINC3 FinalPRINC3"/>
  </connection>
  <connection id="14" xr16:uid="{75275B64-5DC1-4FE4-B1D5-28124145190F}" name="Connexion4" type="1" refreshedVersion="8" refreshOnLoad="1">
    <dbPr connection="DSN=MS Access Database;DBQ=L:\Bases\Recensement\RRP\Bases\RRP\RRP2009_final.ACCDB;DefaultDir=L:\Bases\Recensement\RRP\Bases\RRP\RRP2009_final.ACCDB;DriverId=25;FIL=MS Access;MaxBufferSize=2048;PageTimeout=5;UserCommitSync=Yes;" command="SELECT * FROM `L:\Bases\Recensement\RRP\Bases\RRP\RRP2009_final.ACCDB`.FinalPRINC2 FinalPRINC2"/>
  </connection>
  <connection id="15" xr16:uid="{ED33B22B-B90C-49C7-843B-E7B225F23974}" name="Connexion5" type="1" refreshedVersion="8" refreshOnLoad="1">
    <dbPr connection="DSN=MS Access Database;DBQ=L:\Bases\Recensement\RRP\Bases\ChiffresCles\RRP_CC_2020.ACCDB;DefaultDir=L:\Bases\Recensement\RRP\Bases\ChiffresCles\RRP_CC_2020.ACCDB;DriverId=25;FIL=MS Access;MaxBufferSize=2048;PageTimeout=5;UserCommitSync=Yes;" command="SELECT * FROM `L:\Bases\Recensement\RRP\Bases\ChiffresCles\RRP_CC_2020.ACCDB`.Final_2020_LOG_49 Final_2020_LOG_49"/>
  </connection>
  <connection id="16" xr16:uid="{DA90964D-E214-41D6-B320-17EB52E2650E}" name="Connexion6" type="1" refreshedVersion="8" refreshOnLoad="1">
    <dbPr connection="DSN=MS Access Database;DBQ=L:\Bases\Recensement\RRP\Bases\ChiffresCles\RRP_CC_2009.ACCDB;DefaultDir=L:\Bases\Recensement\RRP\Bases\ChiffresCles\RRP_CC_2009.ACCDB;DriverId=25;FIL=MS Access;MaxBufferSize=2048;PageTimeout=5;UserCommitSync=Yes;" command="SELECT * FROM `L:\Bases\Recensement\RRP\Bases\ChiffresCles\RRP_CC_2009.ACCDB`.Final_2009_LOG_49 Final_2009_LOG_49"/>
  </connection>
</connections>
</file>

<file path=xl/sharedStrings.xml><?xml version="1.0" encoding="utf-8"?>
<sst xmlns="http://schemas.openxmlformats.org/spreadsheetml/2006/main" count="468" uniqueCount="31">
  <si>
    <t>Parc de logements</t>
  </si>
  <si>
    <t>Logements vacants</t>
  </si>
  <si>
    <t>2009-2014</t>
  </si>
  <si>
    <t>2014-2020</t>
  </si>
  <si>
    <t>Résidences principales</t>
  </si>
  <si>
    <t>T3</t>
  </si>
  <si>
    <t>T4</t>
  </si>
  <si>
    <t>Maisons</t>
  </si>
  <si>
    <t>Appartements</t>
  </si>
  <si>
    <t>T1/T2</t>
  </si>
  <si>
    <t>Logements secondaires</t>
  </si>
  <si>
    <t>Chiffres clés</t>
  </si>
  <si>
    <t>T5 et plus</t>
  </si>
  <si>
    <t>par appartement</t>
  </si>
  <si>
    <t>par maison</t>
  </si>
  <si>
    <t>par personne</t>
  </si>
  <si>
    <t>Chiffres clés : évolution du nombre moyen de pièces</t>
  </si>
  <si>
    <t>Taille moyenne des ménages</t>
  </si>
  <si>
    <t>Evolution de l'occupation des résidences principales de T5 et plus selon le nombre de personnes</t>
  </si>
  <si>
    <t>1-2 personnes</t>
  </si>
  <si>
    <t>3 personnes</t>
  </si>
  <si>
    <t xml:space="preserve">4 personnes </t>
  </si>
  <si>
    <t>5 personnes</t>
  </si>
  <si>
    <t>6 personnes et plus</t>
  </si>
  <si>
    <t>Moyenne par an</t>
  </si>
  <si>
    <t>Evolution du statut d'occupation des ménages</t>
  </si>
  <si>
    <t>Propriétaire</t>
  </si>
  <si>
    <t>Locataire du parc privé</t>
  </si>
  <si>
    <t>Locataire du parc social</t>
  </si>
  <si>
    <t>Logé gratuitement</t>
  </si>
  <si>
    <t>Total résidences principales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</si>
</sst>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DINOT"/>
      <family val="2"/>
    </font>
    <font>
      <sz val="11"/>
      <color theme="1"/>
      <name val="DINOT-Bold"/>
      <family val="2"/>
    </font>
    <font>
      <b/>
      <sz val="10"/>
      <color theme="1"/>
      <name val="DINOT"/>
      <family val="2"/>
    </font>
    <font>
      <sz val="10"/>
      <color theme="1"/>
      <name val="DINOT-Bold"/>
      <family val="2"/>
    </font>
    <font>
      <sz val="10"/>
      <color rgb="FFFF0000"/>
      <name val="DINOT"/>
      <family val="2"/>
    </font>
    <font>
      <sz val="12"/>
      <color theme="1"/>
      <name val="DINOT-Bold"/>
      <family val="2"/>
    </font>
    <font>
      <b/>
      <sz val="10"/>
      <color theme="1"/>
      <name val="DINOT-Bold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</cellStyleXfs>
  <cellXfs count="27">
    <xf numFmtId="0" fontId="0" fillId="0" borderId="0" xfId="0"/>
    <xf numFmtId="0" fontId="8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3" fontId="3" fillId="0" borderId="0" xfId="0" applyNumberFormat="1" applyFont="1" applyAlignment="1">
      <alignment vertical="center"/>
    </xf>
    <xf numFmtId="164" fontId="3" fillId="0" borderId="0" xfId="1" applyNumberFormat="1" applyFont="1" applyBorder="1" applyAlignment="1">
      <alignment horizontal="center" vertical="center"/>
    </xf>
    <xf numFmtId="164" fontId="3" fillId="0" borderId="0" xfId="1" applyNumberFormat="1" applyFont="1" applyBorder="1" applyAlignment="1">
      <alignment vertical="center"/>
    </xf>
    <xf numFmtId="2" fontId="3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3" fontId="3" fillId="0" borderId="0" xfId="0" applyNumberFormat="1" applyFont="1" applyAlignment="1">
      <alignment horizontal="center" vertical="center"/>
    </xf>
    <xf numFmtId="3" fontId="6" fillId="0" borderId="0" xfId="0" applyNumberFormat="1" applyFont="1" applyAlignment="1">
      <alignment horizontal="center" vertical="center"/>
    </xf>
    <xf numFmtId="9" fontId="7" fillId="0" borderId="0" xfId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3" fontId="6" fillId="0" borderId="0" xfId="0" applyNumberFormat="1" applyFont="1" applyAlignment="1">
      <alignment vertical="center"/>
    </xf>
    <xf numFmtId="164" fontId="6" fillId="0" borderId="0" xfId="1" applyNumberFormat="1" applyFont="1" applyBorder="1" applyAlignment="1">
      <alignment horizontal="center" vertical="center"/>
    </xf>
    <xf numFmtId="164" fontId="6" fillId="0" borderId="0" xfId="1" applyNumberFormat="1" applyFont="1" applyBorder="1" applyAlignment="1">
      <alignment vertical="center"/>
    </xf>
    <xf numFmtId="9" fontId="6" fillId="0" borderId="0" xfId="1" applyFont="1" applyBorder="1" applyAlignment="1">
      <alignment horizontal="center" vertical="center"/>
    </xf>
    <xf numFmtId="9" fontId="3" fillId="0" borderId="0" xfId="1" applyFont="1" applyAlignment="1">
      <alignment vertical="center"/>
    </xf>
    <xf numFmtId="3" fontId="9" fillId="0" borderId="0" xfId="0" applyNumberFormat="1" applyFont="1" applyAlignment="1">
      <alignment horizontal="center" vertical="center"/>
    </xf>
    <xf numFmtId="9" fontId="6" fillId="0" borderId="0" xfId="1" applyFont="1" applyAlignment="1">
      <alignment vertical="center"/>
    </xf>
    <xf numFmtId="3" fontId="9" fillId="0" borderId="0" xfId="0" applyNumberFormat="1" applyFont="1" applyAlignment="1">
      <alignment vertical="center"/>
    </xf>
    <xf numFmtId="3" fontId="3" fillId="0" borderId="0" xfId="1" applyNumberFormat="1" applyFont="1" applyBorder="1" applyAlignment="1">
      <alignment horizontal="center" vertical="center"/>
    </xf>
    <xf numFmtId="3" fontId="6" fillId="0" borderId="0" xfId="1" applyNumberFormat="1" applyFont="1" applyBorder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164" fontId="6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/>
    </xf>
  </cellXfs>
  <cellStyles count="5">
    <cellStyle name="Normal" xfId="0" builtinId="0"/>
    <cellStyle name="Normal 2" xfId="3" xr:uid="{D2BC8583-8428-42BE-9C76-10C870DDEFB1}"/>
    <cellStyle name="Normal 2 2" xfId="2" xr:uid="{7DADE7FE-E6C4-42D8-83BB-62E4994D0D1C}"/>
    <cellStyle name="Normal 3" xfId="4" xr:uid="{374556BE-6553-47AB-93FB-954E9C591E8F}"/>
    <cellStyle name="Pourcentage" xfId="1" builtinId="5"/>
  </cellStyles>
  <dxfs count="0"/>
  <tableStyles count="0" defaultTableStyle="TableStyleMedium2" defaultPivotStyle="PivotStyleLight16"/>
  <colors>
    <mruColors>
      <color rgb="FFFF0000"/>
      <color rgb="FFFF4C00"/>
      <color rgb="FFFFB200"/>
      <color rgb="FFFFFF00"/>
      <color rgb="FFB2FF00"/>
      <color rgb="FF4CFF00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onnections" Target="connection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CB856A-C50C-4B08-837C-DA1FE8502D8C}">
  <dimension ref="A1:N66"/>
  <sheetViews>
    <sheetView workbookViewId="0">
      <selection activeCell="B73" sqref="B73"/>
    </sheetView>
  </sheetViews>
  <sheetFormatPr baseColWidth="10" defaultRowHeight="14.25" x14ac:dyDescent="0.25"/>
  <cols>
    <col min="1" max="1" width="25.85546875" style="3" customWidth="1"/>
    <col min="2" max="2" width="25.7109375" style="3" bestFit="1" customWidth="1"/>
    <col min="3" max="3" width="10.85546875" style="3" bestFit="1" customWidth="1"/>
    <col min="4" max="4" width="11.28515625" style="3" bestFit="1" customWidth="1"/>
    <col min="5" max="5" width="12.28515625" style="3" bestFit="1" customWidth="1"/>
    <col min="6" max="6" width="9.85546875" style="3" bestFit="1" customWidth="1"/>
    <col min="7" max="16384" width="11.42578125" style="3"/>
  </cols>
  <sheetData>
    <row r="1" spans="1:8" s="2" customFormat="1" ht="15.75" x14ac:dyDescent="0.25">
      <c r="A1" s="1" t="s">
        <v>11</v>
      </c>
    </row>
    <row r="2" spans="1:8" x14ac:dyDescent="0.25">
      <c r="A2" s="2"/>
      <c r="B2" s="2">
        <v>2020</v>
      </c>
      <c r="C2" s="2" t="s">
        <v>2</v>
      </c>
      <c r="D2" s="2" t="s">
        <v>3</v>
      </c>
    </row>
    <row r="3" spans="1:8" x14ac:dyDescent="0.25">
      <c r="A3" s="3" t="s">
        <v>4</v>
      </c>
      <c r="B3" s="4">
        <v>199301.16938500601</v>
      </c>
      <c r="C3" s="5">
        <v>1.1615499684497273E-2</v>
      </c>
      <c r="D3" s="5">
        <v>1.0607142178851999E-2</v>
      </c>
    </row>
    <row r="4" spans="1:8" x14ac:dyDescent="0.25">
      <c r="A4" s="3" t="s">
        <v>10</v>
      </c>
      <c r="B4" s="4">
        <v>6002.8111833446001</v>
      </c>
      <c r="C4" s="5">
        <v>5.7341979066305915E-4</v>
      </c>
      <c r="D4" s="5">
        <v>1.1072733141636161E-3</v>
      </c>
    </row>
    <row r="5" spans="1:8" x14ac:dyDescent="0.25">
      <c r="A5" s="3" t="s">
        <v>1</v>
      </c>
      <c r="B5" s="4">
        <v>12655.799547104971</v>
      </c>
      <c r="C5" s="5">
        <v>3.2067160040978007E-3</v>
      </c>
      <c r="D5" s="5">
        <v>-7.6621145852502723E-4</v>
      </c>
    </row>
    <row r="6" spans="1:8" x14ac:dyDescent="0.25">
      <c r="A6" s="13" t="s">
        <v>0</v>
      </c>
      <c r="B6" s="14">
        <v>217959.78011545559</v>
      </c>
      <c r="C6" s="15">
        <v>1.5395635479258152E-2</v>
      </c>
      <c r="D6" s="15">
        <v>1.0847447330295523E-2</v>
      </c>
    </row>
    <row r="9" spans="1:8" s="2" customFormat="1" x14ac:dyDescent="0.25">
      <c r="B9" s="2">
        <v>2009</v>
      </c>
      <c r="C9" s="2">
        <v>2014</v>
      </c>
      <c r="D9" s="2">
        <v>2020</v>
      </c>
      <c r="E9" s="2" t="s">
        <v>2</v>
      </c>
      <c r="F9" s="2" t="s">
        <v>3</v>
      </c>
      <c r="G9" s="2" t="s">
        <v>2</v>
      </c>
      <c r="H9" s="2" t="s">
        <v>3</v>
      </c>
    </row>
    <row r="10" spans="1:8" x14ac:dyDescent="0.25">
      <c r="A10" s="3" t="s">
        <v>7</v>
      </c>
      <c r="B10" s="4">
        <v>111641.61259900003</v>
      </c>
      <c r="C10" s="4">
        <v>118992.72356350732</v>
      </c>
      <c r="D10" s="4">
        <v>125446.15309522786</v>
      </c>
      <c r="E10" s="6">
        <v>1.2835373565119657E-2</v>
      </c>
      <c r="F10" s="6">
        <v>8.8412319729991307E-3</v>
      </c>
      <c r="G10" s="4">
        <v>1470.2221929014572</v>
      </c>
      <c r="H10" s="4">
        <v>1075.5715886200899</v>
      </c>
    </row>
    <row r="11" spans="1:8" x14ac:dyDescent="0.25">
      <c r="A11" s="3" t="s">
        <v>8</v>
      </c>
      <c r="B11" s="4">
        <v>74895.480032999971</v>
      </c>
      <c r="C11" s="4">
        <v>82811.203883589813</v>
      </c>
      <c r="D11" s="4">
        <v>89837.63212294603</v>
      </c>
      <c r="E11" s="6">
        <v>2.0297207306430032E-2</v>
      </c>
      <c r="F11" s="6">
        <v>1.3665968669198447E-2</v>
      </c>
      <c r="G11" s="4">
        <v>1583.1447701179684</v>
      </c>
      <c r="H11" s="4">
        <v>1171.0713732260363</v>
      </c>
    </row>
    <row r="12" spans="1:8" x14ac:dyDescent="0.25">
      <c r="B12" s="4"/>
      <c r="C12" s="4"/>
      <c r="D12" s="4"/>
    </row>
    <row r="14" spans="1:8" ht="15.75" x14ac:dyDescent="0.25">
      <c r="A14" s="1" t="s">
        <v>4</v>
      </c>
    </row>
    <row r="15" spans="1:8" x14ac:dyDescent="0.25">
      <c r="B15" s="2">
        <v>2009</v>
      </c>
      <c r="C15" s="2">
        <v>2014</v>
      </c>
      <c r="D15" s="2">
        <v>2020</v>
      </c>
      <c r="E15" s="2" t="s">
        <v>2</v>
      </c>
      <c r="F15" s="2" t="s">
        <v>3</v>
      </c>
    </row>
    <row r="16" spans="1:8" x14ac:dyDescent="0.25">
      <c r="A16" s="3" t="s">
        <v>9</v>
      </c>
      <c r="B16" s="4">
        <v>34156.408932999999</v>
      </c>
      <c r="C16" s="4">
        <v>36448.171281176386</v>
      </c>
      <c r="D16" s="4">
        <v>39344.87540451828</v>
      </c>
      <c r="E16" s="6">
        <v>2.562641663321302E-3</v>
      </c>
      <c r="F16" s="6">
        <v>2.5219496492921048E-3</v>
      </c>
    </row>
    <row r="17" spans="1:6" x14ac:dyDescent="0.25">
      <c r="A17" s="3" t="s">
        <v>5</v>
      </c>
      <c r="B17" s="4">
        <v>30149.711063999988</v>
      </c>
      <c r="C17" s="4">
        <v>32325.719578210366</v>
      </c>
      <c r="D17" s="4">
        <v>35995.706165860691</v>
      </c>
      <c r="E17" s="6">
        <v>2.4332060794587285E-3</v>
      </c>
      <c r="F17" s="6">
        <v>3.1951904625155433E-3</v>
      </c>
    </row>
    <row r="18" spans="1:6" x14ac:dyDescent="0.25">
      <c r="A18" s="3" t="s">
        <v>6</v>
      </c>
      <c r="B18" s="4">
        <v>38331.895189000003</v>
      </c>
      <c r="C18" s="4">
        <v>40480.269870540382</v>
      </c>
      <c r="D18" s="4">
        <v>41438.552727324277</v>
      </c>
      <c r="E18" s="6">
        <v>2.4023060121050005E-3</v>
      </c>
      <c r="F18" s="6">
        <v>8.3430720283596488E-4</v>
      </c>
    </row>
    <row r="19" spans="1:6" x14ac:dyDescent="0.25">
      <c r="A19" s="3" t="s">
        <v>12</v>
      </c>
      <c r="B19" s="4">
        <v>71601.432090000002</v>
      </c>
      <c r="C19" s="4">
        <v>76687.205565357843</v>
      </c>
      <c r="D19" s="4">
        <v>82522.035087302793</v>
      </c>
      <c r="E19" s="6">
        <v>5.6868963784735662E-3</v>
      </c>
      <c r="F19" s="6">
        <v>5.0799617910480951E-3</v>
      </c>
    </row>
    <row r="20" spans="1:6" x14ac:dyDescent="0.25">
      <c r="A20" s="13" t="s">
        <v>4</v>
      </c>
      <c r="B20" s="14">
        <v>174239.44727599999</v>
      </c>
      <c r="C20" s="14">
        <v>185941.36629528497</v>
      </c>
      <c r="D20" s="14">
        <v>199301.16938500604</v>
      </c>
      <c r="E20" s="16">
        <v>1.3085050133358589E-2</v>
      </c>
      <c r="F20" s="16">
        <v>1.1631409105691715E-2</v>
      </c>
    </row>
    <row r="22" spans="1:6" x14ac:dyDescent="0.25">
      <c r="A22" s="3" t="s">
        <v>24</v>
      </c>
      <c r="B22" s="2" t="s">
        <v>2</v>
      </c>
      <c r="C22" s="2" t="s">
        <v>3</v>
      </c>
    </row>
    <row r="23" spans="1:6" x14ac:dyDescent="0.25">
      <c r="A23" s="3" t="s">
        <v>9</v>
      </c>
      <c r="B23" s="4">
        <v>458.35246963527754</v>
      </c>
      <c r="C23" s="4">
        <v>482.78402055698217</v>
      </c>
    </row>
    <row r="24" spans="1:6" x14ac:dyDescent="0.25">
      <c r="A24" s="3" t="s">
        <v>5</v>
      </c>
      <c r="B24" s="4">
        <v>435.20170284207563</v>
      </c>
      <c r="C24" s="4">
        <v>611.66443127505408</v>
      </c>
    </row>
    <row r="25" spans="1:6" x14ac:dyDescent="0.25">
      <c r="A25" s="3" t="s">
        <v>6</v>
      </c>
      <c r="B25" s="4">
        <v>429.67493630807587</v>
      </c>
      <c r="C25" s="4">
        <v>159.71380946398253</v>
      </c>
    </row>
    <row r="26" spans="1:6" x14ac:dyDescent="0.25">
      <c r="A26" s="3" t="s">
        <v>12</v>
      </c>
      <c r="B26" s="4">
        <v>1017.1546950715681</v>
      </c>
      <c r="C26" s="4">
        <v>972.47158699082502</v>
      </c>
    </row>
    <row r="27" spans="1:6" x14ac:dyDescent="0.25">
      <c r="A27" s="13" t="s">
        <v>4</v>
      </c>
      <c r="B27" s="14">
        <v>2340.3838038569957</v>
      </c>
      <c r="C27" s="14">
        <v>2226.633848286845</v>
      </c>
    </row>
    <row r="32" spans="1:6" ht="15.75" x14ac:dyDescent="0.25">
      <c r="A32" s="1" t="s">
        <v>16</v>
      </c>
    </row>
    <row r="33" spans="1:14" x14ac:dyDescent="0.25">
      <c r="B33" s="2">
        <v>2009</v>
      </c>
      <c r="C33" s="2">
        <v>2014</v>
      </c>
      <c r="D33" s="2">
        <v>2020</v>
      </c>
    </row>
    <row r="34" spans="1:14" x14ac:dyDescent="0.25">
      <c r="A34" s="3" t="s">
        <v>13</v>
      </c>
      <c r="B34" s="7">
        <v>2.8074307293929666</v>
      </c>
      <c r="C34" s="7">
        <v>2.8014388626386295</v>
      </c>
      <c r="D34" s="7">
        <v>2.7866945620762507</v>
      </c>
    </row>
    <row r="35" spans="1:14" x14ac:dyDescent="0.25">
      <c r="A35" s="3" t="s">
        <v>14</v>
      </c>
      <c r="B35" s="7">
        <v>5.0486160582371236</v>
      </c>
      <c r="C35" s="7">
        <v>5.0833661011393056</v>
      </c>
      <c r="D35" s="7">
        <v>5.1319620300353952</v>
      </c>
    </row>
    <row r="36" spans="1:14" x14ac:dyDescent="0.25">
      <c r="A36" s="3" t="s">
        <v>15</v>
      </c>
      <c r="B36" s="7">
        <v>1.8349327882869151</v>
      </c>
      <c r="C36" s="7">
        <v>1.8781339610913055</v>
      </c>
      <c r="D36" s="7">
        <v>1.9366571106734598</v>
      </c>
    </row>
    <row r="38" spans="1:14" x14ac:dyDescent="0.25">
      <c r="A38" s="3" t="s">
        <v>17</v>
      </c>
      <c r="B38" s="7">
        <v>2.2505328293815454</v>
      </c>
      <c r="C38" s="7">
        <v>2.205352131681928</v>
      </c>
      <c r="D38" s="7">
        <v>2.1415456813476421</v>
      </c>
      <c r="I38" s="8"/>
      <c r="N38" s="8"/>
    </row>
    <row r="42" spans="1:14" ht="15.75" x14ac:dyDescent="0.25">
      <c r="A42" s="1" t="s">
        <v>18</v>
      </c>
    </row>
    <row r="43" spans="1:14" x14ac:dyDescent="0.25">
      <c r="B43" s="2">
        <v>2009</v>
      </c>
      <c r="D43" s="2">
        <v>2014</v>
      </c>
      <c r="F43" s="2">
        <v>2020</v>
      </c>
    </row>
    <row r="44" spans="1:14" x14ac:dyDescent="0.25">
      <c r="A44" s="3" t="s">
        <v>19</v>
      </c>
      <c r="B44" s="10">
        <v>34145.476786000014</v>
      </c>
      <c r="C44" s="18">
        <v>0.47688259543818856</v>
      </c>
      <c r="D44" s="10">
        <v>38684.786350612507</v>
      </c>
      <c r="E44" s="18">
        <v>0.50444902856211526</v>
      </c>
      <c r="F44" s="10">
        <v>44295.313309658857</v>
      </c>
      <c r="G44" s="18">
        <v>0.53676952177436466</v>
      </c>
    </row>
    <row r="45" spans="1:14" x14ac:dyDescent="0.25">
      <c r="A45" s="3" t="s">
        <v>20</v>
      </c>
      <c r="B45" s="10">
        <v>12020.239767000005</v>
      </c>
      <c r="C45" s="18">
        <v>0.1678770858524537</v>
      </c>
      <c r="D45" s="10">
        <v>12337.319335084499</v>
      </c>
      <c r="E45" s="18">
        <v>0.16087845741832404</v>
      </c>
      <c r="F45" s="10">
        <v>12878.517594971061</v>
      </c>
      <c r="G45" s="18">
        <v>0.15606156078611549</v>
      </c>
    </row>
    <row r="46" spans="1:14" x14ac:dyDescent="0.25">
      <c r="A46" s="3" t="s">
        <v>21</v>
      </c>
      <c r="B46" s="10">
        <v>15200.082846999998</v>
      </c>
      <c r="C46" s="18">
        <v>0.21228741377320204</v>
      </c>
      <c r="D46" s="10">
        <v>15486.668007995599</v>
      </c>
      <c r="E46" s="18">
        <v>0.20194591645130477</v>
      </c>
      <c r="F46" s="10">
        <v>16192.161812623843</v>
      </c>
      <c r="G46" s="18">
        <v>0.19621622025551866</v>
      </c>
    </row>
    <row r="47" spans="1:14" x14ac:dyDescent="0.25">
      <c r="A47" s="3" t="s">
        <v>22</v>
      </c>
      <c r="B47" s="10">
        <v>8052.6412760000021</v>
      </c>
      <c r="C47" s="18">
        <v>0.11246480744430763</v>
      </c>
      <c r="D47" s="10">
        <v>7968.5699936821002</v>
      </c>
      <c r="E47" s="18">
        <v>0.1039100321224473</v>
      </c>
      <c r="F47" s="10">
        <v>7008.6390516809306</v>
      </c>
      <c r="G47" s="18">
        <v>8.4930516367734507E-2</v>
      </c>
    </row>
    <row r="48" spans="1:14" x14ac:dyDescent="0.25">
      <c r="A48" s="3" t="s">
        <v>23</v>
      </c>
      <c r="B48" s="10">
        <v>2182.9914429999994</v>
      </c>
      <c r="C48" s="18">
        <v>3.0488097491847856E-2</v>
      </c>
      <c r="D48" s="10">
        <v>2209.8618780317001</v>
      </c>
      <c r="E48" s="18">
        <v>2.8816565445808452E-2</v>
      </c>
      <c r="F48" s="10">
        <v>2147.4033183681049</v>
      </c>
      <c r="G48" s="18">
        <v>2.6022180816266782E-2</v>
      </c>
    </row>
    <row r="49" spans="1:7" x14ac:dyDescent="0.25">
      <c r="A49" s="13" t="s">
        <v>4</v>
      </c>
      <c r="B49" s="19">
        <v>71601.432119000034</v>
      </c>
      <c r="C49" s="20">
        <v>1</v>
      </c>
      <c r="D49" s="19">
        <v>76687.205565406417</v>
      </c>
      <c r="E49" s="20">
        <v>1</v>
      </c>
      <c r="F49" s="19">
        <v>82522.035087302793</v>
      </c>
      <c r="G49" s="20">
        <v>1</v>
      </c>
    </row>
    <row r="53" spans="1:7" ht="15" x14ac:dyDescent="0.25">
      <c r="A53" s="9" t="s">
        <v>25</v>
      </c>
    </row>
    <row r="54" spans="1:7" x14ac:dyDescent="0.25">
      <c r="A54" s="8"/>
      <c r="B54" s="2">
        <v>2009</v>
      </c>
      <c r="C54" s="2">
        <v>2014</v>
      </c>
      <c r="D54" s="2">
        <v>2020</v>
      </c>
    </row>
    <row r="55" spans="1:7" x14ac:dyDescent="0.25">
      <c r="A55" s="3" t="s">
        <v>26</v>
      </c>
      <c r="B55" s="22">
        <v>92699.504040999964</v>
      </c>
      <c r="C55" s="22">
        <v>99746.335079695229</v>
      </c>
      <c r="D55" s="10">
        <v>107504.42467502678</v>
      </c>
      <c r="E55" s="8"/>
    </row>
    <row r="56" spans="1:7" x14ac:dyDescent="0.25">
      <c r="A56" s="3" t="s">
        <v>27</v>
      </c>
      <c r="B56" s="22">
        <v>44173.736722000009</v>
      </c>
      <c r="C56" s="22">
        <v>45408.663836900101</v>
      </c>
      <c r="D56" s="10">
        <v>49551.905644432278</v>
      </c>
      <c r="F56" s="5"/>
      <c r="G56" s="5"/>
    </row>
    <row r="57" spans="1:7" x14ac:dyDescent="0.25">
      <c r="A57" s="3" t="s">
        <v>28</v>
      </c>
      <c r="B57" s="22">
        <v>34941.705091000003</v>
      </c>
      <c r="C57" s="22">
        <v>38816.684037538005</v>
      </c>
      <c r="D57" s="10">
        <v>40078.981552876758</v>
      </c>
      <c r="F57" s="5"/>
      <c r="G57" s="5"/>
    </row>
    <row r="58" spans="1:7" x14ac:dyDescent="0.25">
      <c r="A58" s="3" t="s">
        <v>29</v>
      </c>
      <c r="B58" s="22">
        <v>2424.5014780000001</v>
      </c>
      <c r="C58" s="22">
        <v>1969.683341008199</v>
      </c>
      <c r="D58" s="10">
        <v>2165.8575126701712</v>
      </c>
      <c r="F58" s="5"/>
      <c r="G58" s="5"/>
    </row>
    <row r="59" spans="1:7" x14ac:dyDescent="0.25">
      <c r="A59" s="13" t="s">
        <v>30</v>
      </c>
      <c r="B59" s="23">
        <v>174239.44733199998</v>
      </c>
      <c r="C59" s="23">
        <v>185941.36629514155</v>
      </c>
      <c r="D59" s="11">
        <v>199301.16938500598</v>
      </c>
      <c r="F59" s="5"/>
      <c r="G59" s="5"/>
    </row>
    <row r="60" spans="1:7" x14ac:dyDescent="0.25">
      <c r="A60" s="13"/>
      <c r="B60" s="15"/>
      <c r="C60" s="15"/>
      <c r="D60" s="13"/>
      <c r="F60" s="5"/>
      <c r="G60" s="5"/>
    </row>
    <row r="61" spans="1:7" x14ac:dyDescent="0.25">
      <c r="B61" s="2">
        <v>2009</v>
      </c>
      <c r="C61" s="2">
        <v>2014</v>
      </c>
      <c r="D61" s="2">
        <v>2020</v>
      </c>
      <c r="E61" s="13"/>
      <c r="F61" s="15"/>
      <c r="G61" s="15"/>
    </row>
    <row r="62" spans="1:7" x14ac:dyDescent="0.25">
      <c r="A62" s="3" t="s">
        <v>26</v>
      </c>
      <c r="B62" s="24">
        <v>0.53202363448942835</v>
      </c>
      <c r="C62" s="5">
        <v>0.53643972326937506</v>
      </c>
      <c r="D62" s="26">
        <v>0.53940689363117533</v>
      </c>
    </row>
    <row r="63" spans="1:7" x14ac:dyDescent="0.25">
      <c r="A63" s="3" t="s">
        <v>27</v>
      </c>
      <c r="B63" s="24">
        <v>0.25352316825150578</v>
      </c>
      <c r="C63" s="5">
        <v>0.24420958467533097</v>
      </c>
      <c r="D63" s="5">
        <v>0.24862827346842559</v>
      </c>
    </row>
    <row r="64" spans="1:7" x14ac:dyDescent="0.25">
      <c r="A64" s="3" t="s">
        <v>28</v>
      </c>
      <c r="B64" s="24">
        <v>0.20053842930539861</v>
      </c>
      <c r="C64" s="24">
        <v>0.20875765737853591</v>
      </c>
      <c r="D64" s="24">
        <v>0.20109757346908982</v>
      </c>
    </row>
    <row r="65" spans="1:4" x14ac:dyDescent="0.25">
      <c r="A65" s="3" t="s">
        <v>29</v>
      </c>
      <c r="B65" s="24">
        <v>1.3914767953667216E-2</v>
      </c>
      <c r="C65" s="24">
        <v>1.0593034676758019E-2</v>
      </c>
      <c r="D65" s="24">
        <v>1.0867259431309263E-2</v>
      </c>
    </row>
    <row r="66" spans="1:4" x14ac:dyDescent="0.25">
      <c r="A66" s="13" t="s">
        <v>30</v>
      </c>
      <c r="B66" s="15">
        <v>1</v>
      </c>
      <c r="C66" s="15">
        <v>1</v>
      </c>
      <c r="D66" s="25">
        <v>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645B8F-9FD8-4FDC-A6DC-06C858D12A68}">
  <dimension ref="A1:N66"/>
  <sheetViews>
    <sheetView topLeftCell="A36" workbookViewId="0">
      <selection activeCell="H62" sqref="H62"/>
    </sheetView>
  </sheetViews>
  <sheetFormatPr baseColWidth="10" defaultRowHeight="14.25" x14ac:dyDescent="0.25"/>
  <cols>
    <col min="1" max="1" width="25.85546875" style="3" customWidth="1"/>
    <col min="2" max="2" width="25.7109375" style="3" bestFit="1" customWidth="1"/>
    <col min="3" max="3" width="10.85546875" style="3" bestFit="1" customWidth="1"/>
    <col min="4" max="4" width="11.28515625" style="3" bestFit="1" customWidth="1"/>
    <col min="5" max="5" width="12.28515625" style="3" bestFit="1" customWidth="1"/>
    <col min="6" max="6" width="9.85546875" style="3" bestFit="1" customWidth="1"/>
    <col min="7" max="16384" width="11.42578125" style="3"/>
  </cols>
  <sheetData>
    <row r="1" spans="1:8" s="2" customFormat="1" ht="15.75" x14ac:dyDescent="0.25">
      <c r="A1" s="1" t="s">
        <v>11</v>
      </c>
    </row>
    <row r="2" spans="1:8" x14ac:dyDescent="0.25">
      <c r="A2" s="2"/>
      <c r="B2" s="2">
        <v>2020</v>
      </c>
      <c r="C2" s="2" t="s">
        <v>2</v>
      </c>
      <c r="D2" s="2" t="s">
        <v>3</v>
      </c>
    </row>
    <row r="3" spans="1:8" x14ac:dyDescent="0.25">
      <c r="A3" s="3" t="s">
        <v>4</v>
      </c>
      <c r="B3" s="4">
        <v>83008.237875716906</v>
      </c>
      <c r="C3" s="5">
        <v>8.7240684309757288E-3</v>
      </c>
      <c r="D3" s="5">
        <v>1.0066045277137281E-2</v>
      </c>
    </row>
    <row r="4" spans="1:8" x14ac:dyDescent="0.25">
      <c r="A4" s="3" t="s">
        <v>10</v>
      </c>
      <c r="B4" s="4">
        <v>2675.9722406494802</v>
      </c>
      <c r="C4" s="5">
        <v>7.5410254672717558E-2</v>
      </c>
      <c r="D4" s="5">
        <v>6.9098033516562296E-2</v>
      </c>
    </row>
    <row r="5" spans="1:8" x14ac:dyDescent="0.25">
      <c r="A5" s="3" t="s">
        <v>1</v>
      </c>
      <c r="B5" s="4">
        <v>5698.4514804825803</v>
      </c>
      <c r="C5" s="5">
        <v>5.7631885506777003E-2</v>
      </c>
      <c r="D5" s="5">
        <v>-2.6800127029575127E-2</v>
      </c>
    </row>
    <row r="6" spans="1:8" x14ac:dyDescent="0.25">
      <c r="A6" s="13" t="s">
        <v>0</v>
      </c>
      <c r="B6" s="14">
        <v>91382.661596848906</v>
      </c>
      <c r="C6" s="15">
        <v>1.3217444167347159E-2</v>
      </c>
      <c r="D6" s="15">
        <v>8.8709846387118318E-3</v>
      </c>
    </row>
    <row r="9" spans="1:8" x14ac:dyDescent="0.25">
      <c r="B9" s="2">
        <v>2009</v>
      </c>
      <c r="C9" s="2">
        <v>2014</v>
      </c>
      <c r="D9" s="2">
        <v>2020</v>
      </c>
      <c r="E9" s="2" t="s">
        <v>2</v>
      </c>
      <c r="F9" s="2" t="s">
        <v>3</v>
      </c>
      <c r="G9" s="2" t="s">
        <v>2</v>
      </c>
      <c r="H9" s="2" t="s">
        <v>3</v>
      </c>
    </row>
    <row r="10" spans="1:8" x14ac:dyDescent="0.25">
      <c r="A10" s="3" t="s">
        <v>7</v>
      </c>
      <c r="B10" s="4">
        <v>19326.800732</v>
      </c>
      <c r="C10" s="4">
        <v>19438.274860701262</v>
      </c>
      <c r="D10" s="4">
        <v>19964.892864018999</v>
      </c>
      <c r="E10" s="6">
        <f>((C10/B10)^(1/5))-1</f>
        <v>1.1509181493385423E-3</v>
      </c>
      <c r="F10" s="6">
        <f>((D10/C10)^(1/6))-1</f>
        <v>4.4651594066720257E-3</v>
      </c>
      <c r="G10" s="4">
        <f>(C10-B10)/5</f>
        <v>22.294825740252417</v>
      </c>
      <c r="H10" s="4">
        <f>(D10-C10)/6</f>
        <v>87.769667219622832</v>
      </c>
    </row>
    <row r="11" spans="1:8" x14ac:dyDescent="0.25">
      <c r="A11" s="3" t="s">
        <v>8</v>
      </c>
      <c r="B11" s="4">
        <v>60815.224382</v>
      </c>
      <c r="C11" s="4">
        <v>66019.704695112217</v>
      </c>
      <c r="D11" s="4">
        <v>70021.827441033805</v>
      </c>
      <c r="E11" s="6">
        <f>((C11/B11)^(1/5))-1</f>
        <v>1.6558211412344814E-2</v>
      </c>
      <c r="F11" s="6">
        <f>((D11/C11)^(1/6))-1</f>
        <v>9.8572256274940262E-3</v>
      </c>
      <c r="G11" s="4">
        <f>(C11-B11)/5</f>
        <v>1040.8960626224434</v>
      </c>
      <c r="H11" s="4">
        <f>(D11-C11)/6</f>
        <v>667.02045765359799</v>
      </c>
    </row>
    <row r="12" spans="1:8" x14ac:dyDescent="0.25">
      <c r="B12" s="4"/>
      <c r="C12" s="4"/>
      <c r="D12" s="4"/>
    </row>
    <row r="14" spans="1:8" ht="15.75" x14ac:dyDescent="0.25">
      <c r="A14" s="1" t="s">
        <v>4</v>
      </c>
    </row>
    <row r="15" spans="1:8" x14ac:dyDescent="0.25">
      <c r="B15" s="2">
        <v>2009</v>
      </c>
      <c r="C15" s="2">
        <v>2014</v>
      </c>
      <c r="D15" s="2">
        <v>2020</v>
      </c>
      <c r="E15" s="2" t="s">
        <v>2</v>
      </c>
      <c r="F15" s="2" t="s">
        <v>3</v>
      </c>
    </row>
    <row r="16" spans="1:8" x14ac:dyDescent="0.25">
      <c r="A16" s="3" t="s">
        <v>9</v>
      </c>
      <c r="B16" s="4">
        <v>26275.317967999999</v>
      </c>
      <c r="C16" s="4">
        <v>27826.871712911125</v>
      </c>
      <c r="D16" s="4">
        <v>29688.244867077701</v>
      </c>
      <c r="E16" s="6">
        <v>1.154051256976607E-2</v>
      </c>
      <c r="F16" s="6">
        <v>1.0849939864659097E-2</v>
      </c>
    </row>
    <row r="17" spans="1:6" x14ac:dyDescent="0.25">
      <c r="A17" s="3" t="s">
        <v>5</v>
      </c>
      <c r="B17" s="4">
        <v>16571.811672</v>
      </c>
      <c r="C17" s="4">
        <v>17882.008687214558</v>
      </c>
      <c r="D17" s="4">
        <v>20110.038470645301</v>
      </c>
      <c r="E17" s="6">
        <v>1.5334778595307297E-2</v>
      </c>
      <c r="F17" s="6">
        <v>1.9763429410630362E-2</v>
      </c>
    </row>
    <row r="18" spans="1:6" x14ac:dyDescent="0.25">
      <c r="A18" s="3" t="s">
        <v>6</v>
      </c>
      <c r="B18" s="4">
        <v>15000.952556</v>
      </c>
      <c r="C18" s="4">
        <v>15318.910481949875</v>
      </c>
      <c r="D18" s="4">
        <v>15231.5185402308</v>
      </c>
      <c r="E18" s="6">
        <v>4.2036790954207426E-3</v>
      </c>
      <c r="F18" s="6">
        <v>-9.530747535695383E-4</v>
      </c>
    </row>
    <row r="19" spans="1:6" x14ac:dyDescent="0.25">
      <c r="A19" s="3" t="s">
        <v>12</v>
      </c>
      <c r="B19" s="4">
        <v>16996.547873</v>
      </c>
      <c r="C19" s="4">
        <v>17139.050463479809</v>
      </c>
      <c r="D19" s="4">
        <v>17978.435997763099</v>
      </c>
      <c r="E19" s="6">
        <v>1.6712461037968751E-3</v>
      </c>
      <c r="F19" s="6">
        <v>8.0007575004357179E-3</v>
      </c>
    </row>
    <row r="20" spans="1:6" x14ac:dyDescent="0.25">
      <c r="A20" s="13" t="s">
        <v>4</v>
      </c>
      <c r="B20" s="14">
        <v>74844.630069000006</v>
      </c>
      <c r="C20" s="14">
        <v>78166.841345555367</v>
      </c>
      <c r="D20" s="14">
        <v>83008.237875716892</v>
      </c>
      <c r="E20" s="16">
        <v>8.7240684327054563E-3</v>
      </c>
      <c r="F20" s="16">
        <v>1.0066045277137281E-2</v>
      </c>
    </row>
    <row r="22" spans="1:6" x14ac:dyDescent="0.25">
      <c r="A22" s="3" t="s">
        <v>24</v>
      </c>
      <c r="B22" s="2" t="s">
        <v>2</v>
      </c>
      <c r="C22" s="2" t="s">
        <v>3</v>
      </c>
    </row>
    <row r="23" spans="1:6" x14ac:dyDescent="0.25">
      <c r="A23" s="3" t="s">
        <v>9</v>
      </c>
      <c r="B23" s="4">
        <f>(C16-B16)/5</f>
        <v>310.31074898222505</v>
      </c>
      <c r="C23" s="4">
        <f>(D16-C16)/6</f>
        <v>310.22885902776278</v>
      </c>
    </row>
    <row r="24" spans="1:6" x14ac:dyDescent="0.25">
      <c r="A24" s="3" t="s">
        <v>5</v>
      </c>
      <c r="B24" s="4">
        <f t="shared" ref="B24:B27" si="0">(C17-B17)/5</f>
        <v>262.03940304291172</v>
      </c>
      <c r="C24" s="4">
        <f t="shared" ref="C24:C27" si="1">(D17-C17)/6</f>
        <v>371.33829723845702</v>
      </c>
    </row>
    <row r="25" spans="1:6" x14ac:dyDescent="0.25">
      <c r="A25" s="3" t="s">
        <v>6</v>
      </c>
      <c r="B25" s="4">
        <f t="shared" si="0"/>
        <v>63.591585189975014</v>
      </c>
      <c r="C25" s="4">
        <f t="shared" si="1"/>
        <v>-14.565323619845913</v>
      </c>
    </row>
    <row r="26" spans="1:6" x14ac:dyDescent="0.25">
      <c r="A26" s="3" t="s">
        <v>12</v>
      </c>
      <c r="B26" s="4">
        <f t="shared" si="0"/>
        <v>28.500518095961887</v>
      </c>
      <c r="C26" s="4">
        <f t="shared" si="1"/>
        <v>139.89758904721506</v>
      </c>
    </row>
    <row r="27" spans="1:6" x14ac:dyDescent="0.25">
      <c r="A27" s="13" t="s">
        <v>4</v>
      </c>
      <c r="B27" s="14">
        <f t="shared" si="0"/>
        <v>664.44225531107224</v>
      </c>
      <c r="C27" s="14">
        <f t="shared" si="1"/>
        <v>806.89942169358744</v>
      </c>
    </row>
    <row r="32" spans="1:6" ht="15.75" x14ac:dyDescent="0.25">
      <c r="A32" s="1" t="s">
        <v>16</v>
      </c>
    </row>
    <row r="33" spans="1:14" x14ac:dyDescent="0.25">
      <c r="B33" s="2">
        <v>2009</v>
      </c>
      <c r="C33" s="2">
        <v>2014</v>
      </c>
      <c r="D33" s="2">
        <v>2020</v>
      </c>
    </row>
    <row r="34" spans="1:14" x14ac:dyDescent="0.25">
      <c r="A34" s="3" t="s">
        <v>13</v>
      </c>
      <c r="B34" s="7">
        <v>2.7562831918393642</v>
      </c>
      <c r="C34" s="7">
        <v>2.7558889958259574</v>
      </c>
      <c r="D34" s="7">
        <v>2.7388912890249286</v>
      </c>
    </row>
    <row r="35" spans="1:14" x14ac:dyDescent="0.25">
      <c r="A35" s="3" t="s">
        <v>14</v>
      </c>
      <c r="B35" s="7">
        <v>5.1736176762285568</v>
      </c>
      <c r="C35" s="7">
        <v>5.1683682250416316</v>
      </c>
      <c r="D35" s="7">
        <v>5.2470137666346313</v>
      </c>
    </row>
    <row r="36" spans="1:14" x14ac:dyDescent="0.25">
      <c r="A36" s="3" t="s">
        <v>15</v>
      </c>
      <c r="B36" s="7">
        <v>1.7779798187678706</v>
      </c>
      <c r="C36" s="7">
        <v>1.7905739013936364</v>
      </c>
      <c r="D36" s="7">
        <v>1.8253334780467505</v>
      </c>
    </row>
    <row r="38" spans="1:14" x14ac:dyDescent="0.25">
      <c r="A38" s="3" t="s">
        <v>17</v>
      </c>
      <c r="B38" s="7">
        <v>1.8765006827041446</v>
      </c>
      <c r="C38" s="7">
        <v>1.8472925180692681</v>
      </c>
      <c r="D38" s="7">
        <v>1.8064674932486384</v>
      </c>
      <c r="I38" s="8"/>
      <c r="N38" s="8"/>
    </row>
    <row r="42" spans="1:14" ht="15.75" x14ac:dyDescent="0.25">
      <c r="A42" s="1" t="s">
        <v>18</v>
      </c>
    </row>
    <row r="43" spans="1:14" x14ac:dyDescent="0.25">
      <c r="B43" s="2">
        <v>2009</v>
      </c>
      <c r="D43" s="2">
        <v>2014</v>
      </c>
      <c r="F43" s="2">
        <v>2020</v>
      </c>
    </row>
    <row r="44" spans="1:14" x14ac:dyDescent="0.25">
      <c r="A44" s="3" t="s">
        <v>19</v>
      </c>
      <c r="B44" s="4">
        <v>8808.6452959999988</v>
      </c>
      <c r="C44" s="18">
        <f>B44/B$49</f>
        <v>0.51826084692614438</v>
      </c>
      <c r="D44" s="4">
        <v>9172.9607280394994</v>
      </c>
      <c r="E44" s="18">
        <f>D44/D$49</f>
        <v>0.53520822215628261</v>
      </c>
      <c r="F44" s="4">
        <v>10051.998259443442</v>
      </c>
      <c r="G44" s="18">
        <f>F44/F$49</f>
        <v>0.55911416658791258</v>
      </c>
    </row>
    <row r="45" spans="1:14" x14ac:dyDescent="0.25">
      <c r="A45" s="3" t="s">
        <v>20</v>
      </c>
      <c r="B45" s="4">
        <v>2743.582159</v>
      </c>
      <c r="C45" s="18">
        <f t="shared" ref="C45:E49" si="2">B45/B$49</f>
        <v>0.16141996476807619</v>
      </c>
      <c r="D45" s="4">
        <v>2722.3526979661001</v>
      </c>
      <c r="E45" s="18">
        <f t="shared" si="2"/>
        <v>0.1588391786205979</v>
      </c>
      <c r="F45" s="4">
        <v>2787.656701582348</v>
      </c>
      <c r="G45" s="18">
        <f t="shared" ref="G45" si="3">F45/F$49</f>
        <v>0.15505557335071815</v>
      </c>
    </row>
    <row r="46" spans="1:14" x14ac:dyDescent="0.25">
      <c r="A46" s="3" t="s">
        <v>21</v>
      </c>
      <c r="B46" s="4">
        <v>2917.3268610000005</v>
      </c>
      <c r="C46" s="18">
        <f t="shared" si="2"/>
        <v>0.17164231717092979</v>
      </c>
      <c r="D46" s="4">
        <v>2746.2657917399997</v>
      </c>
      <c r="E46" s="18">
        <f t="shared" si="2"/>
        <v>0.16023441891262963</v>
      </c>
      <c r="F46" s="4">
        <v>2917.6484235907483</v>
      </c>
      <c r="G46" s="18">
        <f t="shared" ref="G46" si="4">F46/F$49</f>
        <v>0.16228599773382768</v>
      </c>
    </row>
    <row r="47" spans="1:14" x14ac:dyDescent="0.25">
      <c r="A47" s="3" t="s">
        <v>22</v>
      </c>
      <c r="B47" s="4">
        <v>1727.5065999999997</v>
      </c>
      <c r="C47" s="18">
        <f t="shared" si="2"/>
        <v>0.1016386746771446</v>
      </c>
      <c r="D47" s="4">
        <v>1662.9292726670999</v>
      </c>
      <c r="E47" s="18">
        <f t="shared" si="2"/>
        <v>9.7025752751262212E-2</v>
      </c>
      <c r="F47" s="4">
        <v>1364.7674409641775</v>
      </c>
      <c r="G47" s="18">
        <f t="shared" ref="G47" si="5">F47/F$49</f>
        <v>7.5911355199861863E-2</v>
      </c>
    </row>
    <row r="48" spans="1:14" x14ac:dyDescent="0.25">
      <c r="A48" s="3" t="s">
        <v>23</v>
      </c>
      <c r="B48" s="4">
        <v>799.48695800000007</v>
      </c>
      <c r="C48" s="18">
        <f t="shared" si="2"/>
        <v>4.7038196457704989E-2</v>
      </c>
      <c r="D48" s="4">
        <v>834.54197312999997</v>
      </c>
      <c r="E48" s="18">
        <f t="shared" si="2"/>
        <v>4.8692427559227654E-2</v>
      </c>
      <c r="F48" s="4">
        <v>856.36517218238464</v>
      </c>
      <c r="G48" s="18">
        <f t="shared" ref="G48" si="6">F48/F$49</f>
        <v>4.7632907127679779E-2</v>
      </c>
    </row>
    <row r="49" spans="1:7" x14ac:dyDescent="0.25">
      <c r="A49" s="13" t="s">
        <v>4</v>
      </c>
      <c r="B49" s="21">
        <f>SUM(B44:B48)</f>
        <v>16996.547874</v>
      </c>
      <c r="C49" s="20">
        <f t="shared" si="2"/>
        <v>1</v>
      </c>
      <c r="D49" s="21">
        <f>SUM(D44:D48)</f>
        <v>17139.050463542699</v>
      </c>
      <c r="E49" s="20">
        <f t="shared" si="2"/>
        <v>1</v>
      </c>
      <c r="F49" s="21">
        <f>SUM(F44:F48)</f>
        <v>17978.435997763099</v>
      </c>
      <c r="G49" s="20">
        <f t="shared" ref="G49" si="7">F49/F$49</f>
        <v>1</v>
      </c>
    </row>
    <row r="53" spans="1:7" ht="15" x14ac:dyDescent="0.25">
      <c r="A53" s="9" t="s">
        <v>25</v>
      </c>
    </row>
    <row r="54" spans="1:7" x14ac:dyDescent="0.25">
      <c r="A54" s="8"/>
      <c r="B54" s="2">
        <v>2009</v>
      </c>
      <c r="C54" s="2">
        <v>2014</v>
      </c>
      <c r="D54" s="2">
        <v>2020</v>
      </c>
      <c r="E54" s="8"/>
    </row>
    <row r="55" spans="1:7" x14ac:dyDescent="0.25">
      <c r="A55" s="3" t="s">
        <v>26</v>
      </c>
      <c r="B55" s="22">
        <v>23730.814733000007</v>
      </c>
      <c r="C55" s="22">
        <v>24971.528926355302</v>
      </c>
      <c r="D55" s="10">
        <v>26912.123383720886</v>
      </c>
      <c r="F55" s="5"/>
      <c r="G55" s="5"/>
    </row>
    <row r="56" spans="1:7" x14ac:dyDescent="0.25">
      <c r="A56" s="3" t="s">
        <v>27</v>
      </c>
      <c r="B56" s="22">
        <v>28253.145790999995</v>
      </c>
      <c r="C56" s="22">
        <v>28537.271563039394</v>
      </c>
      <c r="D56" s="10">
        <v>31645.41030579359</v>
      </c>
      <c r="F56" s="5"/>
      <c r="G56" s="5"/>
    </row>
    <row r="57" spans="1:7" x14ac:dyDescent="0.25">
      <c r="A57" s="3" t="s">
        <v>28</v>
      </c>
      <c r="B57" s="22">
        <v>21673.342268</v>
      </c>
      <c r="C57" s="22">
        <v>23703.5336808834</v>
      </c>
      <c r="D57" s="10">
        <v>23309.245800162749</v>
      </c>
      <c r="F57" s="5"/>
      <c r="G57" s="5"/>
    </row>
    <row r="58" spans="1:7" x14ac:dyDescent="0.25">
      <c r="A58" s="3" t="s">
        <v>29</v>
      </c>
      <c r="B58" s="22">
        <v>1187.3272750000001</v>
      </c>
      <c r="C58" s="22">
        <v>954.50717518249996</v>
      </c>
      <c r="D58" s="10">
        <v>1141.4583860396449</v>
      </c>
      <c r="F58" s="5"/>
      <c r="G58" s="5"/>
    </row>
    <row r="59" spans="1:7" x14ac:dyDescent="0.25">
      <c r="A59" s="13" t="s">
        <v>30</v>
      </c>
      <c r="B59" s="23">
        <v>74844.630067000006</v>
      </c>
      <c r="C59" s="23">
        <v>78166.841345460591</v>
      </c>
      <c r="D59" s="23">
        <v>83008.237875716863</v>
      </c>
      <c r="F59" s="5"/>
      <c r="G59" s="5"/>
    </row>
    <row r="60" spans="1:7" x14ac:dyDescent="0.25">
      <c r="A60" s="13"/>
      <c r="B60" s="15"/>
      <c r="C60" s="15"/>
      <c r="D60" s="13"/>
      <c r="E60" s="13"/>
      <c r="F60" s="15"/>
      <c r="G60" s="15"/>
    </row>
    <row r="61" spans="1:7" x14ac:dyDescent="0.25">
      <c r="B61" s="2">
        <v>2009</v>
      </c>
      <c r="C61" s="2">
        <v>2014</v>
      </c>
      <c r="D61" s="2">
        <v>2020</v>
      </c>
    </row>
    <row r="62" spans="1:7" x14ac:dyDescent="0.25">
      <c r="A62" s="3" t="s">
        <v>26</v>
      </c>
      <c r="B62" s="24">
        <v>0.3170677002713016</v>
      </c>
      <c r="C62" s="5">
        <v>0.31946447491709323</v>
      </c>
      <c r="D62" s="26">
        <v>0.32421027204570652</v>
      </c>
    </row>
    <row r="63" spans="1:7" x14ac:dyDescent="0.25">
      <c r="A63" s="3" t="s">
        <v>27</v>
      </c>
      <c r="B63" s="24">
        <v>0.37749061977737242</v>
      </c>
      <c r="C63" s="5">
        <v>0.36508154956547506</v>
      </c>
      <c r="D63" s="5">
        <v>0.38123216581436553</v>
      </c>
    </row>
    <row r="64" spans="1:7" x14ac:dyDescent="0.25">
      <c r="A64" s="3" t="s">
        <v>28</v>
      </c>
      <c r="B64" s="24">
        <v>0.28957778598943285</v>
      </c>
      <c r="C64" s="24">
        <v>0.30324282359223081</v>
      </c>
      <c r="D64" s="24">
        <v>0.2808064162868058</v>
      </c>
    </row>
    <row r="65" spans="1:4" x14ac:dyDescent="0.25">
      <c r="A65" s="3" t="s">
        <v>29</v>
      </c>
      <c r="B65" s="24">
        <v>1.5863893961893045E-2</v>
      </c>
      <c r="C65" s="24">
        <v>1.2211151925200971E-2</v>
      </c>
      <c r="D65" s="24">
        <v>1.3751145853122197E-2</v>
      </c>
    </row>
    <row r="66" spans="1:4" x14ac:dyDescent="0.25">
      <c r="A66" s="13" t="s">
        <v>30</v>
      </c>
      <c r="B66" s="15">
        <v>1</v>
      </c>
      <c r="C66" s="15">
        <v>1</v>
      </c>
      <c r="D66" s="25">
        <v>1</v>
      </c>
    </row>
  </sheetData>
  <pageMargins left="0.7" right="0.7" top="0.75" bottom="0.75" header="0.3" footer="0.3"/>
  <ignoredErrors>
    <ignoredError sqref="B49" formulaRange="1"/>
    <ignoredError sqref="C49 E49" formula="1"/>
    <ignoredError sqref="D49 F49" formula="1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48CCE0-C491-4D6A-BF69-621E3CE28785}">
  <dimension ref="A1:N70"/>
  <sheetViews>
    <sheetView topLeftCell="A42" workbookViewId="0">
      <selection activeCell="I66" sqref="I66"/>
    </sheetView>
  </sheetViews>
  <sheetFormatPr baseColWidth="10" defaultRowHeight="14.25" x14ac:dyDescent="0.25"/>
  <cols>
    <col min="1" max="1" width="25.85546875" style="3" customWidth="1"/>
    <col min="2" max="2" width="25.7109375" style="3" bestFit="1" customWidth="1"/>
    <col min="3" max="3" width="10.85546875" style="3" bestFit="1" customWidth="1"/>
    <col min="4" max="4" width="11.28515625" style="3" bestFit="1" customWidth="1"/>
    <col min="5" max="5" width="12.28515625" style="3" bestFit="1" customWidth="1"/>
    <col min="6" max="6" width="9.85546875" style="3" bestFit="1" customWidth="1"/>
    <col min="7" max="16384" width="11.42578125" style="3"/>
  </cols>
  <sheetData>
    <row r="1" spans="1:8" s="2" customFormat="1" ht="15.75" x14ac:dyDescent="0.25">
      <c r="A1" s="1" t="s">
        <v>11</v>
      </c>
    </row>
    <row r="2" spans="1:8" x14ac:dyDescent="0.25">
      <c r="A2" s="2"/>
      <c r="B2" s="2">
        <v>2020</v>
      </c>
      <c r="C2" s="2" t="s">
        <v>2</v>
      </c>
      <c r="D2" s="2" t="s">
        <v>3</v>
      </c>
    </row>
    <row r="3" spans="1:8" x14ac:dyDescent="0.25">
      <c r="A3" s="3" t="s">
        <v>4</v>
      </c>
      <c r="B3" s="4">
        <v>30163.423333287799</v>
      </c>
      <c r="C3" s="5">
        <v>2.2798317945219582E-2</v>
      </c>
      <c r="D3" s="5">
        <v>1.6870214922214632E-2</v>
      </c>
    </row>
    <row r="4" spans="1:8" x14ac:dyDescent="0.25">
      <c r="A4" s="3" t="s">
        <v>10</v>
      </c>
      <c r="B4" s="4">
        <v>374.02401006168509</v>
      </c>
      <c r="C4" s="5">
        <v>8.4210875056110579E-2</v>
      </c>
      <c r="D4" s="5">
        <v>4.9444350248850633E-2</v>
      </c>
    </row>
    <row r="5" spans="1:8" x14ac:dyDescent="0.25">
      <c r="A5" s="3" t="s">
        <v>1</v>
      </c>
      <c r="B5" s="4">
        <v>1473.7599480968881</v>
      </c>
      <c r="C5" s="5">
        <v>9.031184941850201E-2</v>
      </c>
      <c r="D5" s="5">
        <v>9.5552194889876318E-3</v>
      </c>
    </row>
    <row r="6" spans="1:8" x14ac:dyDescent="0.25">
      <c r="A6" s="13" t="s">
        <v>0</v>
      </c>
      <c r="B6" s="14">
        <v>32011.207291446372</v>
      </c>
      <c r="C6" s="15">
        <v>2.6019118587414569E-2</v>
      </c>
      <c r="D6" s="15">
        <v>1.686612373717522E-2</v>
      </c>
    </row>
    <row r="9" spans="1:8" x14ac:dyDescent="0.25">
      <c r="B9" s="2">
        <v>2009</v>
      </c>
      <c r="C9" s="2">
        <v>2014</v>
      </c>
      <c r="D9" s="2">
        <v>2020</v>
      </c>
      <c r="E9" s="2" t="s">
        <v>2</v>
      </c>
      <c r="F9" s="2" t="s">
        <v>3</v>
      </c>
      <c r="G9" s="2" t="s">
        <v>2</v>
      </c>
      <c r="H9" s="2" t="s">
        <v>3</v>
      </c>
    </row>
    <row r="10" spans="1:8" x14ac:dyDescent="0.25">
      <c r="A10" s="3" t="s">
        <v>7</v>
      </c>
      <c r="B10" s="4">
        <v>17911.962441000003</v>
      </c>
      <c r="C10" s="4">
        <v>19352.542283847524</v>
      </c>
      <c r="D10" s="4">
        <v>20443.104668202897</v>
      </c>
      <c r="E10" s="6">
        <f>((C10/B10)^(1/5))-1</f>
        <v>1.5591298041345736E-2</v>
      </c>
      <c r="F10" s="6">
        <f>((D10/C10)^(1/6))-1</f>
        <v>9.1788446748974906E-3</v>
      </c>
      <c r="G10" s="4">
        <f>(C10-B10)/5</f>
        <v>288.11596856950416</v>
      </c>
      <c r="H10" s="4">
        <f>(D10-C10)/6</f>
        <v>181.76039739256217</v>
      </c>
    </row>
    <row r="11" spans="1:8" x14ac:dyDescent="0.25">
      <c r="A11" s="3" t="s">
        <v>8</v>
      </c>
      <c r="B11" s="4">
        <v>7310.5412210000004</v>
      </c>
      <c r="C11" s="4">
        <v>9305.9449696124939</v>
      </c>
      <c r="D11" s="4">
        <v>11323.195514417201</v>
      </c>
      <c r="E11" s="6">
        <f>((C11/B11)^(1/5))-1</f>
        <v>4.9451058573446893E-2</v>
      </c>
      <c r="F11" s="6">
        <f>((D11/C11)^(1/6))-1</f>
        <v>3.3240500302880838E-2</v>
      </c>
      <c r="G11" s="4">
        <f>(C11-B11)/5</f>
        <v>399.08074972249869</v>
      </c>
      <c r="H11" s="4">
        <f>(D11-C11)/6</f>
        <v>336.20842413411782</v>
      </c>
    </row>
    <row r="12" spans="1:8" x14ac:dyDescent="0.25">
      <c r="B12" s="4"/>
      <c r="C12" s="4"/>
      <c r="D12" s="4"/>
    </row>
    <row r="14" spans="1:8" ht="15.75" x14ac:dyDescent="0.25">
      <c r="A14" s="1" t="s">
        <v>4</v>
      </c>
    </row>
    <row r="15" spans="1:8" x14ac:dyDescent="0.25">
      <c r="B15" s="2">
        <v>2009</v>
      </c>
      <c r="C15" s="2">
        <v>2014</v>
      </c>
      <c r="D15" s="2">
        <v>2020</v>
      </c>
      <c r="E15" s="2" t="s">
        <v>2</v>
      </c>
      <c r="F15" s="2" t="s">
        <v>3</v>
      </c>
    </row>
    <row r="16" spans="1:8" x14ac:dyDescent="0.25">
      <c r="A16" s="3" t="s">
        <v>9</v>
      </c>
      <c r="B16" s="4">
        <v>2499.2229940000002</v>
      </c>
      <c r="C16" s="4">
        <v>3324.5317041399949</v>
      </c>
      <c r="D16" s="4">
        <v>3997.3717023769141</v>
      </c>
      <c r="E16" s="6">
        <v>5.8729694903405516E-2</v>
      </c>
      <c r="F16" s="6">
        <v>3.1194708507093605E-2</v>
      </c>
    </row>
    <row r="17" spans="1:6" x14ac:dyDescent="0.25">
      <c r="A17" s="3" t="s">
        <v>5</v>
      </c>
      <c r="B17" s="4">
        <v>3615.505138</v>
      </c>
      <c r="C17" s="4">
        <v>4139.076922330516</v>
      </c>
      <c r="D17" s="4">
        <v>5108.5065735514254</v>
      </c>
      <c r="E17" s="6">
        <v>2.7417367802449411E-2</v>
      </c>
      <c r="F17" s="6">
        <v>3.5694674582954056E-2</v>
      </c>
    </row>
    <row r="18" spans="1:6" x14ac:dyDescent="0.25">
      <c r="A18" s="3" t="s">
        <v>6</v>
      </c>
      <c r="B18" s="4">
        <v>5861.5171780000001</v>
      </c>
      <c r="C18" s="4">
        <v>6501.4794329191946</v>
      </c>
      <c r="D18" s="4">
        <v>6843.0599376009659</v>
      </c>
      <c r="E18" s="6">
        <v>2.0940494991342096E-2</v>
      </c>
      <c r="F18" s="6">
        <v>8.5707259555152238E-3</v>
      </c>
    </row>
    <row r="19" spans="1:6" x14ac:dyDescent="0.25">
      <c r="A19" s="3" t="s">
        <v>12</v>
      </c>
      <c r="B19" s="4">
        <v>12398.351686</v>
      </c>
      <c r="C19" s="4">
        <v>13317.619604224956</v>
      </c>
      <c r="D19" s="4">
        <v>14214.485119758498</v>
      </c>
      <c r="E19" s="6">
        <v>1.4407685533236902E-2</v>
      </c>
      <c r="F19" s="6">
        <v>1.0921472370603924E-2</v>
      </c>
    </row>
    <row r="20" spans="1:6" x14ac:dyDescent="0.25">
      <c r="A20" s="13" t="s">
        <v>4</v>
      </c>
      <c r="B20" s="14">
        <v>24374.596996</v>
      </c>
      <c r="C20" s="14">
        <v>27282.707663614659</v>
      </c>
      <c r="D20" s="14">
        <v>30163.423333287803</v>
      </c>
      <c r="E20" s="16">
        <v>2.2798317936602253E-2</v>
      </c>
      <c r="F20" s="16">
        <v>1.6870214922214632E-2</v>
      </c>
    </row>
    <row r="22" spans="1:6" x14ac:dyDescent="0.25">
      <c r="A22" s="3" t="s">
        <v>24</v>
      </c>
      <c r="B22" s="2" t="s">
        <v>2</v>
      </c>
      <c r="C22" s="2" t="s">
        <v>3</v>
      </c>
    </row>
    <row r="23" spans="1:6" x14ac:dyDescent="0.25">
      <c r="A23" s="3" t="s">
        <v>9</v>
      </c>
      <c r="B23" s="4">
        <f>(C16-B16)/5</f>
        <v>165.06174202799895</v>
      </c>
      <c r="C23" s="4">
        <f>(D16-C16)/6</f>
        <v>112.1399997061532</v>
      </c>
    </row>
    <row r="24" spans="1:6" x14ac:dyDescent="0.25">
      <c r="A24" s="3" t="s">
        <v>5</v>
      </c>
      <c r="B24" s="4">
        <f t="shared" ref="B24:B27" si="0">(C17-B17)/5</f>
        <v>104.7143568661032</v>
      </c>
      <c r="C24" s="4">
        <f t="shared" ref="C24:C27" si="1">(D17-C17)/6</f>
        <v>161.57160853681822</v>
      </c>
    </row>
    <row r="25" spans="1:6" x14ac:dyDescent="0.25">
      <c r="A25" s="3" t="s">
        <v>6</v>
      </c>
      <c r="B25" s="4">
        <f t="shared" si="0"/>
        <v>127.99245098383889</v>
      </c>
      <c r="C25" s="4">
        <f t="shared" si="1"/>
        <v>56.93008411362856</v>
      </c>
    </row>
    <row r="26" spans="1:6" x14ac:dyDescent="0.25">
      <c r="A26" s="3" t="s">
        <v>12</v>
      </c>
      <c r="B26" s="4">
        <f t="shared" si="0"/>
        <v>183.85358364499115</v>
      </c>
      <c r="C26" s="4">
        <f t="shared" si="1"/>
        <v>149.47758592225696</v>
      </c>
    </row>
    <row r="27" spans="1:6" x14ac:dyDescent="0.25">
      <c r="A27" s="13" t="s">
        <v>4</v>
      </c>
      <c r="B27" s="14">
        <f t="shared" si="0"/>
        <v>581.62213352293179</v>
      </c>
      <c r="C27" s="14">
        <f t="shared" si="1"/>
        <v>480.11927827885728</v>
      </c>
    </row>
    <row r="32" spans="1:6" ht="15.75" x14ac:dyDescent="0.25">
      <c r="A32" s="1" t="s">
        <v>16</v>
      </c>
    </row>
    <row r="33" spans="1:14" x14ac:dyDescent="0.25">
      <c r="B33" s="2">
        <v>2009</v>
      </c>
      <c r="C33" s="2">
        <v>2014</v>
      </c>
      <c r="D33" s="2">
        <v>2020</v>
      </c>
    </row>
    <row r="34" spans="1:14" x14ac:dyDescent="0.25">
      <c r="A34" s="3" t="s">
        <v>13</v>
      </c>
      <c r="B34" s="7">
        <v>3.1644262216427816</v>
      </c>
      <c r="C34" s="7">
        <v>3.07574729538526</v>
      </c>
      <c r="D34" s="7">
        <v>3.0317659508422659</v>
      </c>
    </row>
    <row r="35" spans="1:14" x14ac:dyDescent="0.25">
      <c r="A35" s="3" t="s">
        <v>14</v>
      </c>
      <c r="B35" s="7">
        <v>5.162163376562515</v>
      </c>
      <c r="C35" s="7">
        <v>5.1741600922305704</v>
      </c>
      <c r="D35" s="7">
        <v>5.1999185217234789</v>
      </c>
    </row>
    <row r="36" spans="1:14" x14ac:dyDescent="0.25">
      <c r="A36" s="3" t="s">
        <v>15</v>
      </c>
      <c r="B36" s="7">
        <v>1.9128511048051784</v>
      </c>
      <c r="C36" s="7">
        <v>1.9754626487064419</v>
      </c>
      <c r="D36" s="7">
        <v>2.0282401614121457</v>
      </c>
    </row>
    <row r="38" spans="1:14" x14ac:dyDescent="0.25">
      <c r="A38" s="3" t="s">
        <v>17</v>
      </c>
      <c r="B38" s="7">
        <v>2.3851683270413622</v>
      </c>
      <c r="C38" s="7">
        <v>2.2724192865930903</v>
      </c>
      <c r="D38" s="7">
        <v>2.1857396807497951</v>
      </c>
      <c r="I38" s="8"/>
      <c r="N38" s="8"/>
    </row>
    <row r="42" spans="1:14" ht="15.75" x14ac:dyDescent="0.25">
      <c r="A42" s="1" t="s">
        <v>18</v>
      </c>
    </row>
    <row r="43" spans="1:14" x14ac:dyDescent="0.25">
      <c r="B43" s="2">
        <v>2009</v>
      </c>
      <c r="D43" s="2">
        <v>2014</v>
      </c>
      <c r="F43" s="2">
        <v>2020</v>
      </c>
    </row>
    <row r="44" spans="1:14" x14ac:dyDescent="0.25">
      <c r="A44" s="3" t="s">
        <v>19</v>
      </c>
      <c r="B44" s="4">
        <v>6389.0172540000003</v>
      </c>
      <c r="C44" s="18">
        <f>B44/B$49</f>
        <v>0.5153118265885589</v>
      </c>
      <c r="D44" s="4">
        <v>7461.6979543878997</v>
      </c>
      <c r="E44" s="18">
        <f>D44/D$49</f>
        <v>0.56028766222047777</v>
      </c>
      <c r="F44" s="4">
        <v>8541.8146839586461</v>
      </c>
      <c r="G44" s="18">
        <f>F44/F$49</f>
        <v>0.60092325624129117</v>
      </c>
    </row>
    <row r="45" spans="1:14" x14ac:dyDescent="0.25">
      <c r="A45" s="3" t="s">
        <v>20</v>
      </c>
      <c r="B45" s="4">
        <v>2000.7328729999999</v>
      </c>
      <c r="C45" s="18">
        <f t="shared" ref="C45:E49" si="2">B45/B$49</f>
        <v>0.16137087603823916</v>
      </c>
      <c r="D45" s="4">
        <v>2101.2137600373999</v>
      </c>
      <c r="E45" s="18">
        <f t="shared" si="2"/>
        <v>0.15777697685344463</v>
      </c>
      <c r="F45" s="4">
        <v>1971.2610088985366</v>
      </c>
      <c r="G45" s="18">
        <f t="shared" ref="G45" si="3">F45/F$49</f>
        <v>0.13867973354577828</v>
      </c>
    </row>
    <row r="46" spans="1:14" x14ac:dyDescent="0.25">
      <c r="A46" s="3" t="s">
        <v>21</v>
      </c>
      <c r="B46" s="4">
        <v>2450.8041650000005</v>
      </c>
      <c r="C46" s="18">
        <f t="shared" si="2"/>
        <v>0.19767177339931444</v>
      </c>
      <c r="D46" s="4">
        <v>2282.7942533457999</v>
      </c>
      <c r="E46" s="18">
        <f t="shared" si="2"/>
        <v>0.17141158263921988</v>
      </c>
      <c r="F46" s="4">
        <v>2291.8858663931724</v>
      </c>
      <c r="G46" s="18">
        <f t="shared" ref="G46" si="4">F46/F$49</f>
        <v>0.16123593975327288</v>
      </c>
    </row>
    <row r="47" spans="1:14" x14ac:dyDescent="0.25">
      <c r="A47" s="3" t="s">
        <v>22</v>
      </c>
      <c r="B47" s="4">
        <v>1262.3503820000001</v>
      </c>
      <c r="C47" s="18">
        <f t="shared" si="2"/>
        <v>0.10181598441230084</v>
      </c>
      <c r="D47" s="4">
        <v>1167.1891795761999</v>
      </c>
      <c r="E47" s="18">
        <f t="shared" si="2"/>
        <v>8.7642477729779997E-2</v>
      </c>
      <c r="F47" s="4">
        <v>1068.7933072481751</v>
      </c>
      <c r="G47" s="18">
        <f t="shared" ref="G47" si="5">F47/F$49</f>
        <v>7.5190434141193502E-2</v>
      </c>
    </row>
    <row r="48" spans="1:14" x14ac:dyDescent="0.25">
      <c r="A48" s="3" t="s">
        <v>23</v>
      </c>
      <c r="B48" s="4">
        <v>295.44701199999997</v>
      </c>
      <c r="C48" s="18">
        <f t="shared" si="2"/>
        <v>2.3829539561586521E-2</v>
      </c>
      <c r="D48" s="4">
        <v>304.72445686890001</v>
      </c>
      <c r="E48" s="18">
        <f t="shared" si="2"/>
        <v>2.288130055707762E-2</v>
      </c>
      <c r="F48" s="4">
        <v>340.73025325995133</v>
      </c>
      <c r="G48" s="18">
        <f t="shared" ref="G48" si="6">F48/F$49</f>
        <v>2.3970636318464182E-2</v>
      </c>
    </row>
    <row r="49" spans="1:7" x14ac:dyDescent="0.25">
      <c r="A49" s="13" t="s">
        <v>4</v>
      </c>
      <c r="B49" s="14">
        <f>SUM(B44:B48)</f>
        <v>12398.351686000002</v>
      </c>
      <c r="C49" s="18">
        <f t="shared" si="2"/>
        <v>1</v>
      </c>
      <c r="D49" s="14">
        <f>SUM(D44:D48)</f>
        <v>13317.619604216201</v>
      </c>
      <c r="E49" s="18">
        <f t="shared" si="2"/>
        <v>1</v>
      </c>
      <c r="F49" s="14">
        <f>SUM(F44:F48)</f>
        <v>14214.485119758481</v>
      </c>
      <c r="G49" s="18">
        <f t="shared" ref="G49" si="7">F49/F$49</f>
        <v>1</v>
      </c>
    </row>
    <row r="53" spans="1:7" ht="15" x14ac:dyDescent="0.25">
      <c r="A53" s="9" t="s">
        <v>25</v>
      </c>
    </row>
    <row r="54" spans="1:7" x14ac:dyDescent="0.25">
      <c r="A54" s="8"/>
      <c r="B54" s="2">
        <v>2009</v>
      </c>
      <c r="C54" s="2">
        <v>2014</v>
      </c>
      <c r="D54" s="2">
        <v>2020</v>
      </c>
      <c r="E54" s="8"/>
    </row>
    <row r="55" spans="1:7" x14ac:dyDescent="0.25">
      <c r="A55" s="3" t="s">
        <v>26</v>
      </c>
      <c r="B55" s="22">
        <v>15032.855683000005</v>
      </c>
      <c r="C55" s="22">
        <v>16126.710788447597</v>
      </c>
      <c r="D55" s="10">
        <v>17464.69764982607</v>
      </c>
      <c r="F55" s="5"/>
      <c r="G55" s="5"/>
    </row>
    <row r="56" spans="1:7" x14ac:dyDescent="0.25">
      <c r="A56" s="3" t="s">
        <v>27</v>
      </c>
      <c r="B56" s="22">
        <v>3473.4180830000014</v>
      </c>
      <c r="C56" s="22">
        <v>4280.655487796801</v>
      </c>
      <c r="D56" s="10">
        <v>5023.7122709041423</v>
      </c>
      <c r="F56" s="5"/>
      <c r="G56" s="5"/>
    </row>
    <row r="57" spans="1:7" x14ac:dyDescent="0.25">
      <c r="A57" s="3" t="s">
        <v>28</v>
      </c>
      <c r="B57" s="22">
        <v>5554.2693139999992</v>
      </c>
      <c r="C57" s="22">
        <v>6644.6641409716976</v>
      </c>
      <c r="D57" s="10">
        <v>7472.3152829993987</v>
      </c>
      <c r="F57" s="5"/>
      <c r="G57" s="5"/>
    </row>
    <row r="58" spans="1:7" x14ac:dyDescent="0.25">
      <c r="A58" s="3" t="s">
        <v>29</v>
      </c>
      <c r="B58" s="22">
        <v>314.0539149999999</v>
      </c>
      <c r="C58" s="22">
        <v>230.6772463927999</v>
      </c>
      <c r="D58" s="10">
        <v>202.69812955817912</v>
      </c>
      <c r="F58" s="5"/>
      <c r="G58" s="5"/>
    </row>
    <row r="59" spans="1:7" x14ac:dyDescent="0.25">
      <c r="A59" s="13" t="s">
        <v>30</v>
      </c>
      <c r="B59" s="23">
        <v>24374.596995000004</v>
      </c>
      <c r="C59" s="23">
        <v>27282.707663608897</v>
      </c>
      <c r="D59" s="11">
        <v>30163.423333287792</v>
      </c>
      <c r="F59" s="5"/>
      <c r="G59" s="5"/>
    </row>
    <row r="60" spans="1:7" x14ac:dyDescent="0.25">
      <c r="A60" s="13"/>
      <c r="B60" s="15"/>
      <c r="C60" s="15"/>
      <c r="D60" s="13"/>
      <c r="E60" s="13"/>
      <c r="F60" s="15"/>
      <c r="G60" s="15"/>
    </row>
    <row r="61" spans="1:7" x14ac:dyDescent="0.25">
      <c r="B61" s="2">
        <v>2009</v>
      </c>
      <c r="C61" s="2">
        <v>2014</v>
      </c>
      <c r="D61" s="2">
        <v>2020</v>
      </c>
    </row>
    <row r="62" spans="1:7" x14ac:dyDescent="0.25">
      <c r="A62" s="3" t="s">
        <v>26</v>
      </c>
      <c r="B62" s="24">
        <v>0.61674273778080169</v>
      </c>
      <c r="C62" s="5">
        <v>0.59109641855519524</v>
      </c>
      <c r="D62" s="26">
        <v>0.5790025043527588</v>
      </c>
    </row>
    <row r="63" spans="1:7" x14ac:dyDescent="0.25">
      <c r="A63" s="3" t="s">
        <v>27</v>
      </c>
      <c r="B63" s="24">
        <v>0.1425015594601424</v>
      </c>
      <c r="C63" s="5">
        <v>0.1568999507151764</v>
      </c>
      <c r="D63" s="5">
        <v>0.16654980488769877</v>
      </c>
    </row>
    <row r="64" spans="1:7" x14ac:dyDescent="0.25">
      <c r="A64" s="3" t="s">
        <v>28</v>
      </c>
      <c r="B64" s="24">
        <v>0.22787122655358588</v>
      </c>
      <c r="C64" s="24">
        <v>0.24354855914226939</v>
      </c>
      <c r="D64" s="24">
        <v>0.24772769325400446</v>
      </c>
    </row>
    <row r="65" spans="1:4" x14ac:dyDescent="0.25">
      <c r="A65" s="3" t="s">
        <v>29</v>
      </c>
      <c r="B65" s="24">
        <v>1.2884476205470074E-2</v>
      </c>
      <c r="C65" s="24">
        <v>8.4550715873589512E-3</v>
      </c>
      <c r="D65" s="24">
        <v>6.7199975055379484E-3</v>
      </c>
    </row>
    <row r="66" spans="1:4" x14ac:dyDescent="0.25">
      <c r="A66" s="13" t="s">
        <v>30</v>
      </c>
      <c r="B66" s="15">
        <v>1</v>
      </c>
      <c r="C66" s="15">
        <v>1</v>
      </c>
      <c r="D66" s="25">
        <v>1</v>
      </c>
    </row>
    <row r="70" spans="1:4" x14ac:dyDescent="0.25">
      <c r="A70" s="13"/>
      <c r="B70" s="11"/>
      <c r="C70" s="17"/>
      <c r="D70" s="12"/>
    </row>
  </sheetData>
  <pageMargins left="0.7" right="0.7" top="0.75" bottom="0.75" header="0.3" footer="0.3"/>
  <ignoredErrors>
    <ignoredError sqref="B49" formulaRange="1"/>
    <ignoredError sqref="C49" formula="1"/>
    <ignoredError sqref="D49 F49" formula="1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B8601B-0067-41CE-8BB2-D88D60CFF5D2}">
  <dimension ref="A1:N66"/>
  <sheetViews>
    <sheetView topLeftCell="A9" workbookViewId="0">
      <selection activeCell="E58" sqref="E58"/>
    </sheetView>
  </sheetViews>
  <sheetFormatPr baseColWidth="10" defaultRowHeight="14.25" x14ac:dyDescent="0.25"/>
  <cols>
    <col min="1" max="1" width="25.85546875" style="3" customWidth="1"/>
    <col min="2" max="2" width="25.7109375" style="3" bestFit="1" customWidth="1"/>
    <col min="3" max="3" width="10.85546875" style="3" bestFit="1" customWidth="1"/>
    <col min="4" max="4" width="11.28515625" style="3" bestFit="1" customWidth="1"/>
    <col min="5" max="5" width="12.28515625" style="3" bestFit="1" customWidth="1"/>
    <col min="6" max="6" width="9.85546875" style="3" bestFit="1" customWidth="1"/>
    <col min="7" max="16384" width="11.42578125" style="3"/>
  </cols>
  <sheetData>
    <row r="1" spans="1:8" s="2" customFormat="1" ht="15.75" x14ac:dyDescent="0.25">
      <c r="A1" s="1" t="s">
        <v>11</v>
      </c>
    </row>
    <row r="2" spans="1:8" x14ac:dyDescent="0.25">
      <c r="A2" s="2"/>
      <c r="B2" s="2">
        <v>2020</v>
      </c>
      <c r="C2" s="2" t="s">
        <v>2</v>
      </c>
      <c r="D2" s="2" t="s">
        <v>3</v>
      </c>
    </row>
    <row r="3" spans="1:8" x14ac:dyDescent="0.25">
      <c r="A3" s="3" t="s">
        <v>4</v>
      </c>
      <c r="B3" s="4">
        <v>86129.508176001327</v>
      </c>
      <c r="C3" s="5">
        <v>1.3193121590857615E-2</v>
      </c>
      <c r="D3" s="5">
        <v>1.1346647345379823E-2</v>
      </c>
    </row>
    <row r="4" spans="1:8" x14ac:dyDescent="0.25">
      <c r="A4" s="3" t="s">
        <v>10</v>
      </c>
      <c r="B4" s="4">
        <v>2952.8149326334342</v>
      </c>
      <c r="C4" s="5">
        <v>-5.319003863514471E-3</v>
      </c>
      <c r="D4" s="5">
        <v>2.6974036950599967E-4</v>
      </c>
    </row>
    <row r="5" spans="1:8" x14ac:dyDescent="0.25">
      <c r="A5" s="3" t="s">
        <v>1</v>
      </c>
      <c r="B5" s="4">
        <v>5483.5881185255021</v>
      </c>
      <c r="C5" s="5">
        <v>4.3400901314521123E-2</v>
      </c>
      <c r="D5" s="5">
        <v>7.7146107753593984E-3</v>
      </c>
    </row>
    <row r="6" spans="1:8" x14ac:dyDescent="0.25">
      <c r="A6" s="13" t="s">
        <v>0</v>
      </c>
      <c r="B6" s="14">
        <v>94565.911227160308</v>
      </c>
      <c r="C6" s="15">
        <v>1.4180076981215928E-2</v>
      </c>
      <c r="D6" s="15">
        <v>1.0774964920883257E-2</v>
      </c>
    </row>
    <row r="9" spans="1:8" x14ac:dyDescent="0.25">
      <c r="B9" s="2">
        <v>2009</v>
      </c>
      <c r="C9" s="2">
        <v>2014</v>
      </c>
      <c r="D9" s="2">
        <v>2020</v>
      </c>
      <c r="E9" s="2" t="s">
        <v>2</v>
      </c>
      <c r="F9" s="2" t="s">
        <v>3</v>
      </c>
      <c r="G9" s="2" t="s">
        <v>2</v>
      </c>
      <c r="H9" s="2" t="s">
        <v>3</v>
      </c>
    </row>
    <row r="10" spans="1:8" x14ac:dyDescent="0.25">
      <c r="A10" s="3" t="s">
        <v>7</v>
      </c>
      <c r="B10" s="4">
        <v>74402.849426000001</v>
      </c>
      <c r="C10" s="4">
        <v>80201.906418958548</v>
      </c>
      <c r="D10" s="4">
        <v>85038.155563005916</v>
      </c>
      <c r="E10" s="6">
        <f>((C10/B10)^(1/5))-1</f>
        <v>1.5123834120569946E-2</v>
      </c>
      <c r="F10" s="6">
        <f>((D10/C10)^(1/6))-1</f>
        <v>9.8065655205323843E-3</v>
      </c>
      <c r="G10" s="4">
        <f>(C10-B10)/5</f>
        <v>1159.8113985917093</v>
      </c>
      <c r="H10" s="4">
        <f>(D10-C10)/6</f>
        <v>806.04152400789462</v>
      </c>
    </row>
    <row r="11" spans="1:8" x14ac:dyDescent="0.25">
      <c r="A11" s="3" t="s">
        <v>8</v>
      </c>
      <c r="B11" s="4">
        <v>6769.7144299999991</v>
      </c>
      <c r="C11" s="4">
        <v>7485.5542188650934</v>
      </c>
      <c r="D11" s="4">
        <v>8492.6091674950403</v>
      </c>
      <c r="E11" s="6">
        <f>((C11/B11)^(1/5))-1</f>
        <v>2.0306661809565307E-2</v>
      </c>
      <c r="F11" s="6">
        <f>((D11/C11)^(1/6))-1</f>
        <v>2.1259704189554807E-2</v>
      </c>
      <c r="G11" s="4">
        <f>(C11-B11)/5</f>
        <v>143.16795777301886</v>
      </c>
      <c r="H11" s="4">
        <f>(D11-C11)/6</f>
        <v>167.84249143832449</v>
      </c>
    </row>
    <row r="12" spans="1:8" x14ac:dyDescent="0.25">
      <c r="B12" s="4"/>
      <c r="C12" s="4"/>
      <c r="D12" s="4"/>
    </row>
    <row r="14" spans="1:8" ht="15.75" x14ac:dyDescent="0.25">
      <c r="A14" s="1" t="s">
        <v>4</v>
      </c>
    </row>
    <row r="15" spans="1:8" x14ac:dyDescent="0.25">
      <c r="B15" s="2">
        <v>2009</v>
      </c>
      <c r="C15" s="2">
        <v>2014</v>
      </c>
      <c r="D15" s="2">
        <v>2020</v>
      </c>
      <c r="E15" s="2" t="s">
        <v>2</v>
      </c>
      <c r="F15" s="2" t="s">
        <v>3</v>
      </c>
    </row>
    <row r="16" spans="1:8" x14ac:dyDescent="0.25">
      <c r="A16" s="3" t="s">
        <v>9</v>
      </c>
      <c r="B16" s="4">
        <v>5381.8679709999988</v>
      </c>
      <c r="C16" s="4">
        <v>5296.7678641252478</v>
      </c>
      <c r="D16" s="4">
        <v>5659.2588350636515</v>
      </c>
      <c r="E16" s="6">
        <v>-3.1826691053395972E-3</v>
      </c>
      <c r="F16" s="6">
        <v>1.1093774256250022E-2</v>
      </c>
    </row>
    <row r="17" spans="1:6" x14ac:dyDescent="0.25">
      <c r="A17" s="3" t="s">
        <v>5</v>
      </c>
      <c r="B17" s="4">
        <v>9962.3942540000025</v>
      </c>
      <c r="C17" s="4">
        <v>10304.633968665279</v>
      </c>
      <c r="D17" s="4">
        <v>10777.16112166395</v>
      </c>
      <c r="E17" s="6">
        <v>6.7781210401083314E-3</v>
      </c>
      <c r="F17" s="6">
        <v>7.5005710933035985E-3</v>
      </c>
    </row>
    <row r="18" spans="1:6" x14ac:dyDescent="0.25">
      <c r="A18" s="3" t="s">
        <v>6</v>
      </c>
      <c r="B18" s="4">
        <v>17469.425454999997</v>
      </c>
      <c r="C18" s="4">
        <v>18659.879955671298</v>
      </c>
      <c r="D18" s="4">
        <v>19363.974249492494</v>
      </c>
      <c r="E18" s="6">
        <v>1.3272006699520444E-2</v>
      </c>
      <c r="F18" s="6">
        <v>6.1921895131433757E-3</v>
      </c>
    </row>
    <row r="19" spans="1:6" x14ac:dyDescent="0.25">
      <c r="A19" s="3" t="s">
        <v>12</v>
      </c>
      <c r="B19" s="4">
        <v>42206.532531000004</v>
      </c>
      <c r="C19" s="4">
        <v>46230.53549765308</v>
      </c>
      <c r="D19" s="4">
        <v>50329.11396978121</v>
      </c>
      <c r="E19" s="6">
        <v>1.8379972666338507E-2</v>
      </c>
      <c r="F19" s="6">
        <v>1.4257886893072946E-2</v>
      </c>
    </row>
    <row r="20" spans="1:6" x14ac:dyDescent="0.25">
      <c r="A20" s="13" t="s">
        <v>4</v>
      </c>
      <c r="B20" s="14">
        <v>75020.220211000007</v>
      </c>
      <c r="C20" s="14">
        <v>80491.817286114907</v>
      </c>
      <c r="D20" s="14">
        <v>86129.508176001313</v>
      </c>
      <c r="E20" s="16">
        <v>1.4179154090035118E-2</v>
      </c>
      <c r="F20" s="16">
        <v>1.1346647345379823E-2</v>
      </c>
    </row>
    <row r="22" spans="1:6" x14ac:dyDescent="0.25">
      <c r="A22" s="3" t="s">
        <v>24</v>
      </c>
      <c r="B22" s="2" t="s">
        <v>2</v>
      </c>
      <c r="C22" s="2" t="s">
        <v>3</v>
      </c>
    </row>
    <row r="23" spans="1:6" x14ac:dyDescent="0.25">
      <c r="A23" s="3" t="s">
        <v>9</v>
      </c>
      <c r="B23" s="4">
        <f>(C16-B16)/5</f>
        <v>-17.020021374950193</v>
      </c>
      <c r="C23" s="4">
        <f>(D16-C16)/6</f>
        <v>60.415161823067287</v>
      </c>
    </row>
    <row r="24" spans="1:6" x14ac:dyDescent="0.25">
      <c r="A24" s="3" t="s">
        <v>5</v>
      </c>
      <c r="B24" s="4">
        <f t="shared" ref="B24:B27" si="0">(C17-B17)/5</f>
        <v>68.447942933055316</v>
      </c>
      <c r="C24" s="4">
        <f t="shared" ref="C24:C27" si="1">(D17-C17)/6</f>
        <v>78.754525499778538</v>
      </c>
    </row>
    <row r="25" spans="1:6" x14ac:dyDescent="0.25">
      <c r="A25" s="3" t="s">
        <v>6</v>
      </c>
      <c r="B25" s="4">
        <f t="shared" si="0"/>
        <v>238.09090013426029</v>
      </c>
      <c r="C25" s="4">
        <f t="shared" si="1"/>
        <v>117.34904897019926</v>
      </c>
    </row>
    <row r="26" spans="1:6" x14ac:dyDescent="0.25">
      <c r="A26" s="3" t="s">
        <v>12</v>
      </c>
      <c r="B26" s="4">
        <f t="shared" si="0"/>
        <v>804.80059333061513</v>
      </c>
      <c r="C26" s="4">
        <f t="shared" si="1"/>
        <v>683.09641202135515</v>
      </c>
    </row>
    <row r="27" spans="1:6" x14ac:dyDescent="0.25">
      <c r="A27" s="13" t="s">
        <v>4</v>
      </c>
      <c r="B27" s="14">
        <f t="shared" si="0"/>
        <v>1094.3194150229799</v>
      </c>
      <c r="C27" s="14">
        <f t="shared" si="1"/>
        <v>939.61514831440093</v>
      </c>
    </row>
    <row r="28" spans="1:6" x14ac:dyDescent="0.25">
      <c r="A28" s="13"/>
      <c r="B28" s="14"/>
      <c r="C28" s="14"/>
    </row>
    <row r="29" spans="1:6" x14ac:dyDescent="0.25">
      <c r="A29" s="13"/>
      <c r="B29" s="14"/>
      <c r="C29" s="14"/>
    </row>
    <row r="32" spans="1:6" ht="15.75" x14ac:dyDescent="0.25">
      <c r="A32" s="1" t="s">
        <v>16</v>
      </c>
    </row>
    <row r="33" spans="1:14" x14ac:dyDescent="0.25">
      <c r="B33" s="2">
        <v>2009</v>
      </c>
      <c r="C33" s="2">
        <v>2014</v>
      </c>
      <c r="D33" s="2">
        <v>2020</v>
      </c>
    </row>
    <row r="34" spans="1:14" x14ac:dyDescent="0.25">
      <c r="A34" s="3" t="s">
        <v>13</v>
      </c>
      <c r="B34" s="7">
        <v>2.8710454991882068</v>
      </c>
      <c r="C34" s="7">
        <v>2.8568349473076586</v>
      </c>
      <c r="D34" s="7">
        <v>2.8505692636908893</v>
      </c>
    </row>
    <row r="35" spans="1:14" x14ac:dyDescent="0.25">
      <c r="A35" s="3" t="s">
        <v>14</v>
      </c>
      <c r="B35" s="7">
        <v>4.9859943161443869</v>
      </c>
      <c r="C35" s="7">
        <v>5.0389993469292094</v>
      </c>
      <c r="D35" s="7">
        <v>5.0868923686381837</v>
      </c>
    </row>
    <row r="36" spans="1:14" x14ac:dyDescent="0.25">
      <c r="A36" s="3" t="s">
        <v>15</v>
      </c>
      <c r="B36" s="7">
        <v>1.8528615280502818</v>
      </c>
      <c r="C36" s="7">
        <v>1.9105845237064296</v>
      </c>
      <c r="D36" s="7">
        <v>1.987171861384941</v>
      </c>
    </row>
    <row r="38" spans="1:14" x14ac:dyDescent="0.25">
      <c r="A38" s="3" t="s">
        <v>17</v>
      </c>
      <c r="B38" s="7">
        <v>2.5783472661190538</v>
      </c>
      <c r="C38" s="7">
        <v>2.5303369103862909</v>
      </c>
      <c r="D38" s="7">
        <v>2.4490036965242195</v>
      </c>
      <c r="I38" s="8"/>
      <c r="N38" s="8"/>
    </row>
    <row r="42" spans="1:14" ht="15.75" x14ac:dyDescent="0.25">
      <c r="A42" s="1" t="s">
        <v>18</v>
      </c>
    </row>
    <row r="43" spans="1:14" x14ac:dyDescent="0.25">
      <c r="B43" s="2">
        <v>2009</v>
      </c>
      <c r="D43" s="2">
        <v>2014</v>
      </c>
      <c r="F43" s="2">
        <v>2020</v>
      </c>
    </row>
    <row r="44" spans="1:14" x14ac:dyDescent="0.25">
      <c r="A44" s="3" t="s">
        <v>19</v>
      </c>
      <c r="B44" s="4">
        <v>18947.814236000013</v>
      </c>
      <c r="C44" s="18">
        <f>B44/B$49</f>
        <v>0.44893084286213492</v>
      </c>
      <c r="D44" s="4">
        <v>22050.127668185109</v>
      </c>
      <c r="E44" s="18">
        <f>D44/D$49</f>
        <v>0.47696024782812979</v>
      </c>
      <c r="F44" s="4">
        <v>25701.500366256761</v>
      </c>
      <c r="G44" s="18">
        <f>F44/F$49</f>
        <v>0.51066864363415077</v>
      </c>
    </row>
    <row r="45" spans="1:14" x14ac:dyDescent="0.25">
      <c r="A45" s="3" t="s">
        <v>20</v>
      </c>
      <c r="B45" s="4">
        <v>7275.9247350000023</v>
      </c>
      <c r="C45" s="18">
        <f t="shared" ref="C45:E49" si="2">B45/B$49</f>
        <v>0.172388592330561</v>
      </c>
      <c r="D45" s="4">
        <v>7513.7528770810068</v>
      </c>
      <c r="E45" s="18">
        <f t="shared" si="2"/>
        <v>0.16252792220984227</v>
      </c>
      <c r="F45" s="4">
        <v>8119.5998844901733</v>
      </c>
      <c r="G45" s="18">
        <f t="shared" ref="G45" si="3">F45/F$49</f>
        <v>0.16133007804121832</v>
      </c>
    </row>
    <row r="46" spans="1:14" x14ac:dyDescent="0.25">
      <c r="A46" s="3" t="s">
        <v>21</v>
      </c>
      <c r="B46" s="4">
        <v>9831.9518209999969</v>
      </c>
      <c r="C46" s="18">
        <f t="shared" si="2"/>
        <v>0.23294857987341247</v>
      </c>
      <c r="D46" s="4">
        <v>10457.607962909802</v>
      </c>
      <c r="E46" s="18">
        <f t="shared" si="2"/>
        <v>0.2262056420142905</v>
      </c>
      <c r="F46" s="4">
        <v>10982.627522639927</v>
      </c>
      <c r="G46" s="18">
        <f t="shared" ref="G46" si="4">F46/F$49</f>
        <v>0.21821619051815924</v>
      </c>
    </row>
    <row r="47" spans="1:14" x14ac:dyDescent="0.25">
      <c r="A47" s="3" t="s">
        <v>22</v>
      </c>
      <c r="B47" s="4">
        <v>5062.7842939999973</v>
      </c>
      <c r="C47" s="18">
        <f t="shared" si="2"/>
        <v>0.11995262313772855</v>
      </c>
      <c r="D47" s="4">
        <v>5138.4515414388015</v>
      </c>
      <c r="E47" s="18">
        <f t="shared" si="2"/>
        <v>0.11114843222398488</v>
      </c>
      <c r="F47" s="4">
        <v>4575.0783034685737</v>
      </c>
      <c r="G47" s="18">
        <f t="shared" ref="G47" si="5">F47/F$49</f>
        <v>9.0903215705636281E-2</v>
      </c>
    </row>
    <row r="48" spans="1:14" x14ac:dyDescent="0.25">
      <c r="A48" s="3" t="s">
        <v>23</v>
      </c>
      <c r="B48" s="4">
        <v>1088.0574729999998</v>
      </c>
      <c r="C48" s="18">
        <f t="shared" si="2"/>
        <v>2.5779361796163126E-2</v>
      </c>
      <c r="D48" s="4">
        <v>1070.5954480327991</v>
      </c>
      <c r="E48" s="18">
        <f t="shared" si="2"/>
        <v>2.3157755723752702E-2</v>
      </c>
      <c r="F48" s="4">
        <v>950.30789292576912</v>
      </c>
      <c r="G48" s="18">
        <f t="shared" ref="G48" si="6">F48/F$49</f>
        <v>1.8881872100835244E-2</v>
      </c>
    </row>
    <row r="49" spans="1:7" x14ac:dyDescent="0.25">
      <c r="A49" s="13" t="s">
        <v>4</v>
      </c>
      <c r="B49" s="14">
        <f>SUM(B44:B48)</f>
        <v>42206.532559000007</v>
      </c>
      <c r="C49" s="18">
        <f t="shared" si="2"/>
        <v>1</v>
      </c>
      <c r="D49" s="14">
        <f>SUM(D44:D48)</f>
        <v>46230.535497647514</v>
      </c>
      <c r="E49" s="18">
        <f t="shared" si="2"/>
        <v>1</v>
      </c>
      <c r="F49" s="14">
        <f>SUM(F44:F48)</f>
        <v>50329.11396978121</v>
      </c>
      <c r="G49" s="18">
        <f t="shared" ref="G49" si="7">F49/F$49</f>
        <v>1</v>
      </c>
    </row>
    <row r="53" spans="1:7" ht="15" x14ac:dyDescent="0.25">
      <c r="A53" s="9" t="s">
        <v>25</v>
      </c>
    </row>
    <row r="54" spans="1:7" x14ac:dyDescent="0.25">
      <c r="A54" s="8"/>
      <c r="B54" s="2">
        <v>2009</v>
      </c>
      <c r="C54" s="2">
        <v>2014</v>
      </c>
      <c r="D54" s="2">
        <v>2020</v>
      </c>
      <c r="E54" s="8"/>
    </row>
    <row r="55" spans="1:7" x14ac:dyDescent="0.25">
      <c r="A55" s="3" t="s">
        <v>26</v>
      </c>
      <c r="B55" s="22">
        <v>53935.833624999963</v>
      </c>
      <c r="C55" s="22">
        <v>58648.095364892361</v>
      </c>
      <c r="D55" s="10">
        <v>63127.603641479902</v>
      </c>
      <c r="F55" s="5"/>
      <c r="G55" s="5"/>
    </row>
    <row r="56" spans="1:7" x14ac:dyDescent="0.25">
      <c r="A56" s="3" t="s">
        <v>27</v>
      </c>
      <c r="B56" s="22">
        <v>12447.172847999995</v>
      </c>
      <c r="C56" s="22">
        <v>12590.736786063924</v>
      </c>
      <c r="D56" s="10">
        <v>12882.783067734537</v>
      </c>
      <c r="F56" s="5"/>
      <c r="G56" s="5"/>
    </row>
    <row r="57" spans="1:7" x14ac:dyDescent="0.25">
      <c r="A57" s="3" t="s">
        <v>28</v>
      </c>
      <c r="B57" s="22">
        <v>7714.0935089999939</v>
      </c>
      <c r="C57" s="22">
        <v>8468.4862156828967</v>
      </c>
      <c r="D57" s="10">
        <v>9297.420469714576</v>
      </c>
      <c r="F57" s="5"/>
      <c r="G57" s="5"/>
    </row>
    <row r="58" spans="1:7" x14ac:dyDescent="0.25">
      <c r="A58" s="3" t="s">
        <v>29</v>
      </c>
      <c r="B58" s="22">
        <v>923.12028799999985</v>
      </c>
      <c r="C58" s="22">
        <v>784.49891943290027</v>
      </c>
      <c r="D58" s="10">
        <v>821.70099707234772</v>
      </c>
      <c r="F58" s="5"/>
      <c r="G58" s="5"/>
    </row>
    <row r="59" spans="1:7" x14ac:dyDescent="0.25">
      <c r="A59" s="13" t="s">
        <v>30</v>
      </c>
      <c r="B59" s="23">
        <v>75020.220269999962</v>
      </c>
      <c r="C59" s="23">
        <v>80491.817286072066</v>
      </c>
      <c r="D59" s="11">
        <v>86129.508176001356</v>
      </c>
      <c r="F59" s="5"/>
      <c r="G59" s="5"/>
    </row>
    <row r="60" spans="1:7" x14ac:dyDescent="0.25">
      <c r="A60" s="13"/>
      <c r="B60" s="15"/>
      <c r="C60" s="15"/>
      <c r="D60" s="13"/>
      <c r="E60" s="13"/>
      <c r="F60" s="15"/>
      <c r="G60" s="15"/>
    </row>
    <row r="61" spans="1:7" x14ac:dyDescent="0.25">
      <c r="B61" s="2">
        <v>2009</v>
      </c>
      <c r="C61" s="2">
        <v>2014</v>
      </c>
      <c r="D61" s="2">
        <v>2020</v>
      </c>
    </row>
    <row r="62" spans="1:7" x14ac:dyDescent="0.25">
      <c r="A62" s="3" t="s">
        <v>26</v>
      </c>
      <c r="B62" s="24">
        <v>0.71895061665885973</v>
      </c>
      <c r="C62" s="5">
        <v>0.7286218319118577</v>
      </c>
      <c r="D62" s="26">
        <v>0.73293816461231598</v>
      </c>
    </row>
    <row r="63" spans="1:7" x14ac:dyDescent="0.25">
      <c r="A63" s="3" t="s">
        <v>27</v>
      </c>
      <c r="B63" s="24">
        <v>0.16591757266510623</v>
      </c>
      <c r="C63" s="5">
        <v>0.15642256828810061</v>
      </c>
      <c r="D63" s="5">
        <v>0.14957455743749531</v>
      </c>
    </row>
    <row r="64" spans="1:7" x14ac:dyDescent="0.25">
      <c r="A64" s="3" t="s">
        <v>28</v>
      </c>
      <c r="B64" s="24">
        <v>0.10282685762900651</v>
      </c>
      <c r="C64" s="24">
        <v>0.10520928090846129</v>
      </c>
      <c r="D64" s="24">
        <v>0.10794698201127262</v>
      </c>
    </row>
    <row r="65" spans="1:4" x14ac:dyDescent="0.25">
      <c r="A65" s="3" t="s">
        <v>29</v>
      </c>
      <c r="B65" s="24">
        <v>1.2304953047027362E-2</v>
      </c>
      <c r="C65" s="24">
        <v>9.7463188915806274E-3</v>
      </c>
      <c r="D65" s="24">
        <v>9.5402959389161105E-3</v>
      </c>
    </row>
    <row r="66" spans="1:4" x14ac:dyDescent="0.25">
      <c r="A66" s="13" t="s">
        <v>30</v>
      </c>
      <c r="B66" s="15">
        <v>1</v>
      </c>
      <c r="C66" s="15">
        <v>1</v>
      </c>
      <c r="D66" s="25">
        <v>1</v>
      </c>
    </row>
  </sheetData>
  <pageMargins left="0.7" right="0.7" top="0.75" bottom="0.75" header="0.3" footer="0.3"/>
  <ignoredErrors>
    <ignoredError sqref="B49 D49" formulaRange="1"/>
    <ignoredError sqref="E49 C49" formula="1"/>
    <ignoredError sqref="F49" formula="1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0FDABE-8FB7-48E2-AA2B-3A24F9A1FBFE}">
  <dimension ref="A1:N66"/>
  <sheetViews>
    <sheetView topLeftCell="A44" workbookViewId="0">
      <selection activeCell="L68" sqref="L68"/>
    </sheetView>
  </sheetViews>
  <sheetFormatPr baseColWidth="10" defaultRowHeight="14.25" x14ac:dyDescent="0.25"/>
  <cols>
    <col min="1" max="1" width="25.85546875" style="3" customWidth="1"/>
    <col min="2" max="2" width="25.7109375" style="3" bestFit="1" customWidth="1"/>
    <col min="3" max="3" width="10.85546875" style="3" bestFit="1" customWidth="1"/>
    <col min="4" max="4" width="11.28515625" style="3" bestFit="1" customWidth="1"/>
    <col min="5" max="5" width="12.28515625" style="3" bestFit="1" customWidth="1"/>
    <col min="6" max="6" width="9.85546875" style="3" bestFit="1" customWidth="1"/>
    <col min="7" max="16384" width="11.42578125" style="3"/>
  </cols>
  <sheetData>
    <row r="1" spans="1:8" s="2" customFormat="1" ht="15.75" x14ac:dyDescent="0.25">
      <c r="A1" s="1" t="s">
        <v>11</v>
      </c>
    </row>
    <row r="2" spans="1:8" x14ac:dyDescent="0.25">
      <c r="A2" s="2"/>
      <c r="B2" s="2">
        <v>2020</v>
      </c>
      <c r="C2" s="2" t="s">
        <v>2</v>
      </c>
      <c r="D2" s="2" t="s">
        <v>3</v>
      </c>
    </row>
    <row r="3" spans="1:8" x14ac:dyDescent="0.25">
      <c r="A3" s="3" t="s">
        <v>4</v>
      </c>
      <c r="B3" s="4">
        <v>145506.42823237742</v>
      </c>
      <c r="C3" s="5">
        <v>1.2710089919233614E-2</v>
      </c>
      <c r="D3" s="5">
        <v>1.2843822231717539E-2</v>
      </c>
    </row>
    <row r="4" spans="1:8" x14ac:dyDescent="0.25">
      <c r="A4" s="3" t="s">
        <v>10</v>
      </c>
      <c r="B4" s="4">
        <v>3730.8262841663941</v>
      </c>
      <c r="C4" s="5">
        <v>5.8402610972361879E-2</v>
      </c>
      <c r="D4" s="5">
        <v>5.4159846124928412E-2</v>
      </c>
    </row>
    <row r="5" spans="1:8" x14ac:dyDescent="0.25">
      <c r="A5" s="3" t="s">
        <v>1</v>
      </c>
      <c r="B5" s="4">
        <v>8696.3137947665709</v>
      </c>
      <c r="C5" s="5">
        <v>6.4347635177834039E-2</v>
      </c>
      <c r="D5" s="5">
        <v>-1.4658207012592461E-2</v>
      </c>
    </row>
    <row r="6" spans="1:8" x14ac:dyDescent="0.25">
      <c r="A6" s="13" t="s">
        <v>0</v>
      </c>
      <c r="B6" s="14">
        <v>157933.56831131034</v>
      </c>
      <c r="C6" s="15">
        <v>1.6373514608051254E-2</v>
      </c>
      <c r="D6" s="15">
        <v>1.2027296593307035E-2</v>
      </c>
    </row>
    <row r="9" spans="1:8" x14ac:dyDescent="0.25">
      <c r="B9" s="2">
        <v>2009</v>
      </c>
      <c r="C9" s="2">
        <v>2014</v>
      </c>
      <c r="D9" s="2">
        <v>2020</v>
      </c>
      <c r="E9" s="2" t="s">
        <v>2</v>
      </c>
      <c r="F9" s="2" t="s">
        <v>3</v>
      </c>
      <c r="G9" s="2" t="s">
        <v>2</v>
      </c>
      <c r="H9" s="2" t="s">
        <v>3</v>
      </c>
    </row>
    <row r="10" spans="1:8" x14ac:dyDescent="0.25">
      <c r="A10" s="3" t="s">
        <v>7</v>
      </c>
      <c r="B10" s="4">
        <v>63117.136962999997</v>
      </c>
      <c r="C10" s="4">
        <v>66540.109302989775</v>
      </c>
      <c r="D10" s="4">
        <v>70517.145942657211</v>
      </c>
      <c r="E10" s="6">
        <f>((C10/B10)^(1/5))-1</f>
        <v>1.0618499606965148E-2</v>
      </c>
      <c r="F10" s="6">
        <f>((D10/C10)^(1/6))-1</f>
        <v>9.7221176677966259E-3</v>
      </c>
      <c r="G10" s="4">
        <f>(C10-B10)/5</f>
        <v>684.59446799795546</v>
      </c>
      <c r="H10" s="4">
        <f>(D10-C10)/6</f>
        <v>662.83943994457275</v>
      </c>
    </row>
    <row r="11" spans="1:8" x14ac:dyDescent="0.25">
      <c r="A11" s="3" t="s">
        <v>8</v>
      </c>
      <c r="B11" s="4">
        <v>70635.215960999994</v>
      </c>
      <c r="C11" s="4">
        <v>78394.770352084743</v>
      </c>
      <c r="D11" s="4">
        <v>85260.390317720157</v>
      </c>
      <c r="E11" s="6">
        <f>((C11/B11)^(1/5))-1</f>
        <v>2.1064466902125378E-2</v>
      </c>
      <c r="F11" s="6">
        <f>((D11/C11)^(1/6))-1</f>
        <v>1.4090476131834562E-2</v>
      </c>
      <c r="G11" s="4">
        <f>(C11-B11)/5</f>
        <v>1551.9108782169496</v>
      </c>
      <c r="H11" s="4">
        <f>(D11-C11)/6</f>
        <v>1144.2699942725692</v>
      </c>
    </row>
    <row r="12" spans="1:8" x14ac:dyDescent="0.25">
      <c r="B12" s="4"/>
      <c r="C12" s="4"/>
      <c r="D12" s="4"/>
    </row>
    <row r="14" spans="1:8" ht="15.75" x14ac:dyDescent="0.25">
      <c r="A14" s="1" t="s">
        <v>4</v>
      </c>
    </row>
    <row r="15" spans="1:8" x14ac:dyDescent="0.25">
      <c r="B15" s="2">
        <v>2009</v>
      </c>
      <c r="C15" s="2">
        <v>2014</v>
      </c>
      <c r="D15" s="2">
        <v>2020</v>
      </c>
      <c r="E15" s="2" t="s">
        <v>2</v>
      </c>
      <c r="F15" s="2" t="s">
        <v>3</v>
      </c>
    </row>
    <row r="16" spans="1:8" x14ac:dyDescent="0.25">
      <c r="A16" s="3" t="s">
        <v>9</v>
      </c>
      <c r="B16" s="4">
        <v>30698.630467999999</v>
      </c>
      <c r="C16" s="4">
        <v>33096.306487165042</v>
      </c>
      <c r="D16" s="4">
        <v>35900.88581704114</v>
      </c>
      <c r="E16" s="6">
        <v>1.5154410247646855E-2</v>
      </c>
      <c r="F16" s="6">
        <v>1.3649022250663334E-2</v>
      </c>
    </row>
    <row r="17" spans="1:6" x14ac:dyDescent="0.25">
      <c r="A17" s="3" t="s">
        <v>5</v>
      </c>
      <c r="B17" s="4">
        <v>23231.699731999997</v>
      </c>
      <c r="C17" s="4">
        <v>25315.610650240771</v>
      </c>
      <c r="D17" s="4">
        <v>29029.241567324894</v>
      </c>
      <c r="E17" s="6">
        <v>1.7329139819112438E-2</v>
      </c>
      <c r="F17" s="6">
        <v>2.3075961056251426E-2</v>
      </c>
    </row>
    <row r="18" spans="1:6" x14ac:dyDescent="0.25">
      <c r="A18" s="3" t="s">
        <v>6</v>
      </c>
      <c r="B18" s="4">
        <v>26677.995487</v>
      </c>
      <c r="C18" s="4">
        <v>27993.837869589752</v>
      </c>
      <c r="D18" s="4">
        <v>28830.536891436197</v>
      </c>
      <c r="E18" s="6">
        <v>9.6755732645115167E-3</v>
      </c>
      <c r="F18" s="6">
        <v>4.9205202401396697E-3</v>
      </c>
    </row>
    <row r="19" spans="1:6" x14ac:dyDescent="0.25">
      <c r="A19" s="3" t="s">
        <v>12</v>
      </c>
      <c r="B19" s="4">
        <v>45924.030205999996</v>
      </c>
      <c r="C19" s="4">
        <v>48374.812040746401</v>
      </c>
      <c r="D19" s="4">
        <v>51745.763956575174</v>
      </c>
      <c r="E19" s="6">
        <v>1.045239901302919E-2</v>
      </c>
      <c r="F19" s="6">
        <v>1.1290479573538681E-2</v>
      </c>
    </row>
    <row r="20" spans="1:6" x14ac:dyDescent="0.25">
      <c r="A20" s="13" t="s">
        <v>4</v>
      </c>
      <c r="B20" s="14">
        <v>126532.355893</v>
      </c>
      <c r="C20" s="14">
        <v>134780.56704774196</v>
      </c>
      <c r="D20" s="14">
        <v>145506.4282323774</v>
      </c>
      <c r="E20" s="16">
        <v>1.2710089917849388E-2</v>
      </c>
      <c r="F20" s="16">
        <v>1.2843822231717539E-2</v>
      </c>
    </row>
    <row r="22" spans="1:6" x14ac:dyDescent="0.25">
      <c r="A22" s="3" t="s">
        <v>24</v>
      </c>
      <c r="B22" s="2" t="s">
        <v>2</v>
      </c>
      <c r="C22" s="2" t="s">
        <v>3</v>
      </c>
    </row>
    <row r="23" spans="1:6" x14ac:dyDescent="0.25">
      <c r="A23" s="3" t="s">
        <v>9</v>
      </c>
      <c r="B23" s="4">
        <f>(C16-B16)/5</f>
        <v>479.53520383300855</v>
      </c>
      <c r="C23" s="4">
        <f>(D16-C16)/6</f>
        <v>467.42988831268303</v>
      </c>
    </row>
    <row r="24" spans="1:6" x14ac:dyDescent="0.25">
      <c r="A24" s="3" t="s">
        <v>5</v>
      </c>
      <c r="B24" s="4">
        <f t="shared" ref="B24:B27" si="0">(C17-B17)/5</f>
        <v>416.78218364815473</v>
      </c>
      <c r="C24" s="4">
        <f t="shared" ref="C24:C27" si="1">(D17-C17)/6</f>
        <v>618.93848618068716</v>
      </c>
    </row>
    <row r="25" spans="1:6" x14ac:dyDescent="0.25">
      <c r="A25" s="3" t="s">
        <v>6</v>
      </c>
      <c r="B25" s="4">
        <f t="shared" si="0"/>
        <v>263.16847651795035</v>
      </c>
      <c r="C25" s="4">
        <f t="shared" si="1"/>
        <v>139.44983697440753</v>
      </c>
    </row>
    <row r="26" spans="1:6" x14ac:dyDescent="0.25">
      <c r="A26" s="3" t="s">
        <v>12</v>
      </c>
      <c r="B26" s="4">
        <f t="shared" si="0"/>
        <v>490.15636694928105</v>
      </c>
      <c r="C26" s="4">
        <f t="shared" si="1"/>
        <v>561.82531930479547</v>
      </c>
    </row>
    <row r="27" spans="1:6" x14ac:dyDescent="0.25">
      <c r="A27" s="13" t="s">
        <v>4</v>
      </c>
      <c r="B27" s="14">
        <f t="shared" si="0"/>
        <v>1649.6422309483926</v>
      </c>
      <c r="C27" s="14">
        <f t="shared" si="1"/>
        <v>1787.6435307725721</v>
      </c>
    </row>
    <row r="28" spans="1:6" x14ac:dyDescent="0.25">
      <c r="A28" s="13"/>
      <c r="B28" s="14"/>
      <c r="C28" s="14"/>
    </row>
    <row r="29" spans="1:6" x14ac:dyDescent="0.25">
      <c r="A29" s="13"/>
      <c r="B29" s="14"/>
      <c r="C29" s="14"/>
    </row>
    <row r="32" spans="1:6" ht="15.75" x14ac:dyDescent="0.25">
      <c r="A32" s="1" t="s">
        <v>16</v>
      </c>
    </row>
    <row r="33" spans="1:14" x14ac:dyDescent="0.25">
      <c r="B33" s="2">
        <v>2009</v>
      </c>
      <c r="C33" s="2">
        <v>2014</v>
      </c>
      <c r="D33" s="2">
        <v>2020</v>
      </c>
    </row>
    <row r="34" spans="1:14" x14ac:dyDescent="0.25">
      <c r="A34" s="3" t="s">
        <v>13</v>
      </c>
      <c r="B34" s="7">
        <v>2.8062186388790584</v>
      </c>
      <c r="C34" s="7">
        <v>2.8023689404541101</v>
      </c>
      <c r="D34" s="7">
        <v>2.7853422009708968</v>
      </c>
    </row>
    <row r="35" spans="1:14" x14ac:dyDescent="0.25">
      <c r="A35" s="3" t="s">
        <v>14</v>
      </c>
      <c r="B35" s="7">
        <v>5.1576221703627558</v>
      </c>
      <c r="C35" s="7">
        <v>5.177954463995329</v>
      </c>
      <c r="D35" s="7">
        <v>5.2110826552375826</v>
      </c>
    </row>
    <row r="36" spans="1:14" x14ac:dyDescent="0.25">
      <c r="A36" s="3" t="s">
        <v>15</v>
      </c>
      <c r="B36" s="7">
        <v>1.8275453216532487</v>
      </c>
      <c r="C36" s="7">
        <v>1.8698164017412273</v>
      </c>
      <c r="D36" s="7">
        <v>1.917048794805176</v>
      </c>
    </row>
    <row r="38" spans="1:14" x14ac:dyDescent="0.25">
      <c r="A38" s="3" t="s">
        <v>17</v>
      </c>
      <c r="B38" s="7">
        <v>2.138831921109881</v>
      </c>
      <c r="C38" s="7">
        <v>2.0856059354082155</v>
      </c>
      <c r="D38" s="7">
        <v>2.0291273708015725</v>
      </c>
      <c r="I38" s="8"/>
      <c r="N38" s="8"/>
    </row>
    <row r="42" spans="1:14" ht="15.75" x14ac:dyDescent="0.25">
      <c r="A42" s="1" t="s">
        <v>18</v>
      </c>
    </row>
    <row r="43" spans="1:14" x14ac:dyDescent="0.25">
      <c r="B43" s="2">
        <v>2009</v>
      </c>
      <c r="D43" s="2">
        <v>2014</v>
      </c>
      <c r="F43" s="2">
        <v>2020</v>
      </c>
    </row>
    <row r="44" spans="1:14" x14ac:dyDescent="0.25">
      <c r="A44" s="3" t="s">
        <v>19</v>
      </c>
      <c r="B44" s="4">
        <v>22474.105298000002</v>
      </c>
      <c r="C44" s="18">
        <f>B44/B$49</f>
        <v>0.48937571881855418</v>
      </c>
      <c r="D44" s="4">
        <v>25324.057427042098</v>
      </c>
      <c r="E44" s="18">
        <f>D44/D$49</f>
        <v>0.52349676120041633</v>
      </c>
      <c r="F44" s="4">
        <v>28823.288475813548</v>
      </c>
      <c r="G44" s="18">
        <f>F44/F$49</f>
        <v>0.55701735314994927</v>
      </c>
    </row>
    <row r="45" spans="1:14" x14ac:dyDescent="0.25">
      <c r="A45" s="3" t="s">
        <v>20</v>
      </c>
      <c r="B45" s="4">
        <v>7727.1667479999996</v>
      </c>
      <c r="C45" s="18">
        <f t="shared" ref="C45:E49" si="2">B45/B$49</f>
        <v>0.16825976970348397</v>
      </c>
      <c r="D45" s="4">
        <v>7843.6948669400008</v>
      </c>
      <c r="E45" s="18">
        <f t="shared" si="2"/>
        <v>0.16214419314587011</v>
      </c>
      <c r="F45" s="4">
        <v>7947.3715550102497</v>
      </c>
      <c r="G45" s="18">
        <f t="shared" ref="G45" si="3">F45/F$49</f>
        <v>0.15358496903591279</v>
      </c>
    </row>
    <row r="46" spans="1:14" x14ac:dyDescent="0.25">
      <c r="A46" s="3" t="s">
        <v>21</v>
      </c>
      <c r="B46" s="4">
        <v>9327.4572119999975</v>
      </c>
      <c r="C46" s="18">
        <f t="shared" si="2"/>
        <v>0.20310624237744487</v>
      </c>
      <c r="D46" s="4">
        <v>9039.413745026699</v>
      </c>
      <c r="E46" s="18">
        <f t="shared" si="2"/>
        <v>0.18686199209210694</v>
      </c>
      <c r="F46" s="4">
        <v>9391.830174398352</v>
      </c>
      <c r="G46" s="18">
        <f t="shared" ref="G46" si="4">F46/F$49</f>
        <v>0.18149949785802635</v>
      </c>
    </row>
    <row r="47" spans="1:14" x14ac:dyDescent="0.25">
      <c r="A47" s="3" t="s">
        <v>22</v>
      </c>
      <c r="B47" s="4">
        <v>4899.4285220000002</v>
      </c>
      <c r="C47" s="18">
        <f t="shared" si="2"/>
        <v>0.10668550863144917</v>
      </c>
      <c r="D47" s="4">
        <v>4639.7774238263009</v>
      </c>
      <c r="E47" s="18">
        <f t="shared" si="2"/>
        <v>9.5913084270223964E-2</v>
      </c>
      <c r="F47" s="4">
        <v>4066.1099964716659</v>
      </c>
      <c r="G47" s="18">
        <f t="shared" ref="G47" si="5">F47/F$49</f>
        <v>7.8578605968286197E-2</v>
      </c>
    </row>
    <row r="48" spans="1:14" x14ac:dyDescent="0.25">
      <c r="A48" s="3" t="s">
        <v>23</v>
      </c>
      <c r="B48" s="4">
        <v>1495.8724359999999</v>
      </c>
      <c r="C48" s="18">
        <f t="shared" si="2"/>
        <v>3.2572760469067798E-2</v>
      </c>
      <c r="D48" s="4">
        <v>1527.8685779732996</v>
      </c>
      <c r="E48" s="18">
        <f t="shared" si="2"/>
        <v>3.1583969291382637E-2</v>
      </c>
      <c r="F48" s="4">
        <v>1517.1637548813542</v>
      </c>
      <c r="G48" s="18">
        <f t="shared" ref="G48" si="6">F48/F$49</f>
        <v>2.9319573987825396E-2</v>
      </c>
    </row>
    <row r="49" spans="1:7" x14ac:dyDescent="0.25">
      <c r="A49" s="13" t="s">
        <v>4</v>
      </c>
      <c r="B49" s="14">
        <f>SUM(B44:B48)</f>
        <v>45924.030215999999</v>
      </c>
      <c r="C49" s="20">
        <f t="shared" si="2"/>
        <v>1</v>
      </c>
      <c r="D49" s="14">
        <f>SUM(D44:D48)</f>
        <v>48374.8120408084</v>
      </c>
      <c r="E49" s="20">
        <f t="shared" si="2"/>
        <v>1</v>
      </c>
      <c r="F49" s="14">
        <f>SUM(F44:F48)</f>
        <v>51745.763956575167</v>
      </c>
      <c r="G49" s="20">
        <f t="shared" ref="G49" si="7">F49/F$49</f>
        <v>1</v>
      </c>
    </row>
    <row r="53" spans="1:7" ht="15" x14ac:dyDescent="0.25">
      <c r="A53" s="9" t="s">
        <v>25</v>
      </c>
    </row>
    <row r="54" spans="1:7" x14ac:dyDescent="0.25">
      <c r="A54" s="8"/>
      <c r="B54" s="2">
        <v>2009</v>
      </c>
      <c r="C54" s="2">
        <v>2014</v>
      </c>
      <c r="D54" s="2">
        <v>2020</v>
      </c>
      <c r="E54" s="8"/>
    </row>
    <row r="55" spans="1:7" x14ac:dyDescent="0.25">
      <c r="A55" s="3" t="s">
        <v>26</v>
      </c>
      <c r="B55" s="22">
        <v>58995.984656000001</v>
      </c>
      <c r="C55" s="22">
        <v>62783.326267150813</v>
      </c>
      <c r="D55" s="10">
        <v>68140.476540791176</v>
      </c>
      <c r="F55" s="5"/>
      <c r="G55" s="5"/>
    </row>
    <row r="56" spans="1:7" x14ac:dyDescent="0.25">
      <c r="A56" s="3" t="s">
        <v>27</v>
      </c>
      <c r="B56" s="22">
        <v>35555.051646000007</v>
      </c>
      <c r="C56" s="22">
        <v>36742.406137903105</v>
      </c>
      <c r="D56" s="10">
        <v>40772.510468930501</v>
      </c>
      <c r="F56" s="5"/>
      <c r="G56" s="5"/>
    </row>
    <row r="57" spans="1:7" x14ac:dyDescent="0.25">
      <c r="A57" s="3" t="s">
        <v>28</v>
      </c>
      <c r="B57" s="22">
        <v>30192.517188999991</v>
      </c>
      <c r="C57" s="22">
        <v>33813.598514749901</v>
      </c>
      <c r="D57" s="10">
        <v>34986.734678600005</v>
      </c>
      <c r="F57" s="5"/>
      <c r="G57" s="5"/>
    </row>
    <row r="58" spans="1:7" x14ac:dyDescent="0.25">
      <c r="A58" s="3" t="s">
        <v>29</v>
      </c>
      <c r="B58" s="22">
        <v>1788.8024110000001</v>
      </c>
      <c r="C58" s="22">
        <v>1441.2361278026995</v>
      </c>
      <c r="D58" s="10">
        <v>1606.7065440556987</v>
      </c>
      <c r="F58" s="5"/>
      <c r="G58" s="5"/>
    </row>
    <row r="59" spans="1:7" x14ac:dyDescent="0.25">
      <c r="A59" s="13" t="s">
        <v>30</v>
      </c>
      <c r="B59" s="23">
        <v>126532.355902</v>
      </c>
      <c r="C59" s="23">
        <v>134780.56704760651</v>
      </c>
      <c r="D59" s="11">
        <v>145506.42823237737</v>
      </c>
      <c r="F59" s="5"/>
      <c r="G59" s="5"/>
    </row>
    <row r="60" spans="1:7" x14ac:dyDescent="0.25">
      <c r="A60" s="13"/>
      <c r="B60" s="15"/>
      <c r="C60" s="15"/>
      <c r="D60" s="13"/>
      <c r="E60" s="13"/>
      <c r="F60" s="15"/>
      <c r="G60" s="15"/>
    </row>
    <row r="61" spans="1:7" x14ac:dyDescent="0.25">
      <c r="B61" s="2">
        <v>2009</v>
      </c>
      <c r="C61" s="2">
        <v>2014</v>
      </c>
      <c r="D61" s="2">
        <v>2020</v>
      </c>
    </row>
    <row r="62" spans="1:7" x14ac:dyDescent="0.25">
      <c r="A62" s="3" t="s">
        <v>26</v>
      </c>
      <c r="B62" s="24">
        <v>0.46625216321501761</v>
      </c>
      <c r="C62" s="5">
        <v>0.46581883161965626</v>
      </c>
      <c r="D62" s="26">
        <v>0.46829873682260381</v>
      </c>
    </row>
    <row r="63" spans="1:7" x14ac:dyDescent="0.25">
      <c r="A63" s="3" t="s">
        <v>27</v>
      </c>
      <c r="B63" s="24">
        <v>0.28099572945229589</v>
      </c>
      <c r="C63" s="5">
        <v>0.27260907816870317</v>
      </c>
      <c r="D63" s="5">
        <v>0.28021105984277062</v>
      </c>
    </row>
    <row r="64" spans="1:7" x14ac:dyDescent="0.25">
      <c r="A64" s="3" t="s">
        <v>28</v>
      </c>
      <c r="B64" s="24">
        <v>0.23861499277215908</v>
      </c>
      <c r="C64" s="24">
        <v>0.25087888599553398</v>
      </c>
      <c r="D64" s="24">
        <v>0.24044803452068333</v>
      </c>
    </row>
    <row r="65" spans="1:4" x14ac:dyDescent="0.25">
      <c r="A65" s="3" t="s">
        <v>29</v>
      </c>
      <c r="B65" s="24">
        <v>1.4137114560527407E-2</v>
      </c>
      <c r="C65" s="24">
        <v>1.0693204216106564E-2</v>
      </c>
      <c r="D65" s="24">
        <v>1.1042168813942354E-2</v>
      </c>
    </row>
    <row r="66" spans="1:4" x14ac:dyDescent="0.25">
      <c r="A66" s="13" t="s">
        <v>30</v>
      </c>
      <c r="B66" s="15">
        <v>1</v>
      </c>
      <c r="C66" s="15">
        <v>1</v>
      </c>
      <c r="D66" s="25">
        <v>1</v>
      </c>
    </row>
  </sheetData>
  <pageMargins left="0.7" right="0.7" top="0.75" bottom="0.75" header="0.3" footer="0.3"/>
  <ignoredErrors>
    <ignoredError sqref="B49" formulaRange="1"/>
    <ignoredError sqref="C49" formula="1"/>
    <ignoredError sqref="D49 F49" formula="1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3B9D74-76CC-427F-9966-F1D07DB15BDE}">
  <dimension ref="A1:N66"/>
  <sheetViews>
    <sheetView topLeftCell="A35" workbookViewId="0">
      <selection activeCell="F57" sqref="F57"/>
    </sheetView>
  </sheetViews>
  <sheetFormatPr baseColWidth="10" defaultRowHeight="14.25" x14ac:dyDescent="0.25"/>
  <cols>
    <col min="1" max="1" width="25.85546875" style="3" customWidth="1"/>
    <col min="2" max="2" width="25.7109375" style="3" bestFit="1" customWidth="1"/>
    <col min="3" max="3" width="10.85546875" style="3" bestFit="1" customWidth="1"/>
    <col min="4" max="4" width="11.28515625" style="3" bestFit="1" customWidth="1"/>
    <col min="5" max="5" width="12.28515625" style="3" bestFit="1" customWidth="1"/>
    <col min="6" max="6" width="9.85546875" style="3" bestFit="1" customWidth="1"/>
    <col min="7" max="16384" width="11.42578125" style="3"/>
  </cols>
  <sheetData>
    <row r="1" spans="1:8" s="2" customFormat="1" ht="15.75" x14ac:dyDescent="0.25">
      <c r="A1" s="1" t="s">
        <v>11</v>
      </c>
    </row>
    <row r="2" spans="1:8" x14ac:dyDescent="0.25">
      <c r="A2" s="2"/>
      <c r="B2" s="2">
        <v>2020</v>
      </c>
      <c r="C2" s="2" t="s">
        <v>2</v>
      </c>
      <c r="D2" s="2" t="s">
        <v>3</v>
      </c>
    </row>
    <row r="3" spans="1:8" x14ac:dyDescent="0.25">
      <c r="A3" s="3" t="s">
        <v>4</v>
      </c>
      <c r="B3" s="4">
        <v>22928.859392048147</v>
      </c>
      <c r="C3" s="5">
        <v>1.0858233713141541E-2</v>
      </c>
      <c r="D3" s="5">
        <v>7.5408719067018293E-3</v>
      </c>
    </row>
    <row r="4" spans="1:8" x14ac:dyDescent="0.25">
      <c r="A4" s="3" t="s">
        <v>10</v>
      </c>
      <c r="B4" s="4">
        <v>1007.1716135570774</v>
      </c>
      <c r="C4" s="5">
        <v>-1.4072827207248451E-2</v>
      </c>
      <c r="D4" s="5">
        <v>6.9065719302412454E-3</v>
      </c>
    </row>
    <row r="5" spans="1:8" x14ac:dyDescent="0.25">
      <c r="A5" s="3" t="s">
        <v>1</v>
      </c>
      <c r="B5" s="4">
        <v>1677.1138325715963</v>
      </c>
      <c r="C5" s="5">
        <v>4.348274003579955E-2</v>
      </c>
      <c r="D5" s="5">
        <v>6.0367195760200332E-3</v>
      </c>
    </row>
    <row r="6" spans="1:8" x14ac:dyDescent="0.25">
      <c r="A6" s="13" t="s">
        <v>0</v>
      </c>
      <c r="B6" s="14">
        <v>25613.14483817681</v>
      </c>
      <c r="C6" s="15">
        <v>1.1760206475126544E-2</v>
      </c>
      <c r="D6" s="15">
        <v>7.4169214909216574E-3</v>
      </c>
    </row>
    <row r="9" spans="1:8" x14ac:dyDescent="0.25">
      <c r="B9" s="2">
        <v>2009</v>
      </c>
      <c r="C9" s="2">
        <v>2014</v>
      </c>
      <c r="D9" s="2">
        <v>2020</v>
      </c>
      <c r="E9" s="2" t="s">
        <v>2</v>
      </c>
      <c r="F9" s="2" t="s">
        <v>3</v>
      </c>
      <c r="G9" s="2" t="s">
        <v>2</v>
      </c>
      <c r="H9" s="2" t="s">
        <v>3</v>
      </c>
    </row>
    <row r="10" spans="1:8" x14ac:dyDescent="0.25">
      <c r="A10" s="3" t="s">
        <v>7</v>
      </c>
      <c r="B10" s="4">
        <v>21088.018016999995</v>
      </c>
      <c r="C10" s="4">
        <v>22514.005901065593</v>
      </c>
      <c r="D10" s="4">
        <v>23491.402255058736</v>
      </c>
      <c r="E10" s="6">
        <f>((C10/B10)^(1/5))-1</f>
        <v>1.3172520690575507E-2</v>
      </c>
      <c r="F10" s="6">
        <f>((D10/C10)^(1/6))-1</f>
        <v>7.1079579088362266E-3</v>
      </c>
      <c r="G10" s="4">
        <f>(C10-B10)/5</f>
        <v>285.19757681311967</v>
      </c>
      <c r="H10" s="4">
        <f>(D10-C10)/6</f>
        <v>162.89939233219047</v>
      </c>
    </row>
    <row r="11" spans="1:8" x14ac:dyDescent="0.25">
      <c r="A11" s="3" t="s">
        <v>8</v>
      </c>
      <c r="B11" s="4">
        <v>1812.0922</v>
      </c>
      <c r="C11" s="4">
        <v>1822.6883215502075</v>
      </c>
      <c r="D11" s="4">
        <v>1930.3888504277043</v>
      </c>
      <c r="E11" s="6">
        <f>((C11/B11)^(1/5))-1</f>
        <v>1.1667644755384288E-3</v>
      </c>
      <c r="F11" s="6">
        <f>((D11/C11)^(1/6))-1</f>
        <v>9.6140792557062316E-3</v>
      </c>
      <c r="G11" s="4">
        <f>(C11-B11)/5</f>
        <v>2.1192243100415</v>
      </c>
      <c r="H11" s="4">
        <f>(D11-C11)/6</f>
        <v>17.950088146249453</v>
      </c>
    </row>
    <row r="12" spans="1:8" x14ac:dyDescent="0.25">
      <c r="B12" s="4"/>
      <c r="C12" s="4"/>
      <c r="D12" s="4"/>
    </row>
    <row r="14" spans="1:8" ht="15.75" x14ac:dyDescent="0.25">
      <c r="A14" s="1" t="s">
        <v>4</v>
      </c>
    </row>
    <row r="15" spans="1:8" x14ac:dyDescent="0.25">
      <c r="B15" s="2">
        <v>2009</v>
      </c>
      <c r="C15" s="2">
        <v>2014</v>
      </c>
      <c r="D15" s="2">
        <v>2020</v>
      </c>
      <c r="E15" s="2" t="s">
        <v>2</v>
      </c>
      <c r="F15" s="2" t="s">
        <v>3</v>
      </c>
    </row>
    <row r="16" spans="1:8" x14ac:dyDescent="0.25">
      <c r="A16" s="3" t="s">
        <v>9</v>
      </c>
      <c r="B16" s="4">
        <v>1425.4498599999999</v>
      </c>
      <c r="C16" s="4">
        <v>1314.702857805971</v>
      </c>
      <c r="D16" s="4">
        <v>1358.0540999941077</v>
      </c>
      <c r="E16" s="6">
        <v>-1.6045237185002503E-2</v>
      </c>
      <c r="F16" s="6">
        <v>5.4216760254699459E-3</v>
      </c>
    </row>
    <row r="17" spans="1:6" x14ac:dyDescent="0.25">
      <c r="A17" s="3" t="s">
        <v>5</v>
      </c>
      <c r="B17" s="4">
        <v>2837.2859829999998</v>
      </c>
      <c r="C17" s="4">
        <v>2841.9474217635034</v>
      </c>
      <c r="D17" s="4">
        <v>2916.2652369510106</v>
      </c>
      <c r="E17" s="6">
        <v>3.2836862100338315E-4</v>
      </c>
      <c r="F17" s="6">
        <v>4.3116418481505825E-3</v>
      </c>
    </row>
    <row r="18" spans="1:6" x14ac:dyDescent="0.25">
      <c r="A18" s="3" t="s">
        <v>6</v>
      </c>
      <c r="B18" s="4">
        <v>4753.5233479999997</v>
      </c>
      <c r="C18" s="4">
        <v>5052.2897272018236</v>
      </c>
      <c r="D18" s="4">
        <v>5201.4824749809577</v>
      </c>
      <c r="E18" s="6">
        <v>1.2265704502307351E-2</v>
      </c>
      <c r="F18" s="6">
        <v>4.862136082683044E-3</v>
      </c>
    </row>
    <row r="19" spans="1:6" x14ac:dyDescent="0.25">
      <c r="A19" s="3" t="s">
        <v>12</v>
      </c>
      <c r="B19" s="4">
        <v>11749.850805999999</v>
      </c>
      <c r="C19" s="4">
        <v>12709.337160328201</v>
      </c>
      <c r="D19" s="4">
        <v>13453.057580122069</v>
      </c>
      <c r="E19" s="6">
        <v>1.5823159027473999E-2</v>
      </c>
      <c r="F19" s="6">
        <v>9.5233069589499841E-3</v>
      </c>
    </row>
    <row r="20" spans="1:6" x14ac:dyDescent="0.25">
      <c r="A20" s="13" t="s">
        <v>4</v>
      </c>
      <c r="B20" s="14">
        <v>20766.109997</v>
      </c>
      <c r="C20" s="14">
        <v>21918.277167099499</v>
      </c>
      <c r="D20" s="14">
        <v>22928.859392048143</v>
      </c>
      <c r="E20" s="16">
        <v>1.0858233682837337E-2</v>
      </c>
      <c r="F20" s="16">
        <v>7.5408719067020513E-3</v>
      </c>
    </row>
    <row r="22" spans="1:6" x14ac:dyDescent="0.25">
      <c r="A22" s="3" t="s">
        <v>24</v>
      </c>
      <c r="B22" s="2" t="s">
        <v>2</v>
      </c>
      <c r="C22" s="2" t="s">
        <v>3</v>
      </c>
    </row>
    <row r="23" spans="1:6" x14ac:dyDescent="0.25">
      <c r="A23" s="3" t="s">
        <v>9</v>
      </c>
      <c r="B23" s="4">
        <f>(C16-B16)/5</f>
        <v>-22.149400438805788</v>
      </c>
      <c r="C23" s="4">
        <f>(D16-C16)/6</f>
        <v>7.2252070313561108</v>
      </c>
    </row>
    <row r="24" spans="1:6" x14ac:dyDescent="0.25">
      <c r="A24" s="3" t="s">
        <v>5</v>
      </c>
      <c r="B24" s="4">
        <f t="shared" ref="B24:B27" si="0">(C17-B17)/5</f>
        <v>0.93228775270072217</v>
      </c>
      <c r="C24" s="4">
        <f t="shared" ref="C24:C27" si="1">(D17-C17)/6</f>
        <v>12.386302531251204</v>
      </c>
    </row>
    <row r="25" spans="1:6" x14ac:dyDescent="0.25">
      <c r="A25" s="3" t="s">
        <v>6</v>
      </c>
      <c r="B25" s="4">
        <f t="shared" si="0"/>
        <v>59.753275840364765</v>
      </c>
      <c r="C25" s="4">
        <f t="shared" si="1"/>
        <v>24.865457963189026</v>
      </c>
    </row>
    <row r="26" spans="1:6" x14ac:dyDescent="0.25">
      <c r="A26" s="3" t="s">
        <v>12</v>
      </c>
      <c r="B26" s="4">
        <f t="shared" si="0"/>
        <v>191.89727086564054</v>
      </c>
      <c r="C26" s="4">
        <f t="shared" si="1"/>
        <v>123.95340329897802</v>
      </c>
    </row>
    <row r="27" spans="1:6" x14ac:dyDescent="0.25">
      <c r="A27" s="13" t="s">
        <v>4</v>
      </c>
      <c r="B27" s="14">
        <f t="shared" si="0"/>
        <v>230.43343401989986</v>
      </c>
      <c r="C27" s="14">
        <f t="shared" si="1"/>
        <v>168.43037082477409</v>
      </c>
    </row>
    <row r="32" spans="1:6" ht="15.75" x14ac:dyDescent="0.25">
      <c r="A32" s="1" t="s">
        <v>16</v>
      </c>
    </row>
    <row r="33" spans="1:14" x14ac:dyDescent="0.25">
      <c r="B33" s="2">
        <v>2009</v>
      </c>
      <c r="C33" s="2">
        <v>2014</v>
      </c>
      <c r="D33" s="2">
        <v>2020</v>
      </c>
    </row>
    <row r="34" spans="1:14" x14ac:dyDescent="0.25">
      <c r="A34" s="3" t="s">
        <v>13</v>
      </c>
      <c r="B34" s="7">
        <v>2.8772004363541868</v>
      </c>
      <c r="C34" s="7">
        <v>2.8853186286151407</v>
      </c>
      <c r="D34" s="7">
        <v>2.8655056369493388</v>
      </c>
    </row>
    <row r="35" spans="1:14" x14ac:dyDescent="0.25">
      <c r="A35" s="3" t="s">
        <v>14</v>
      </c>
      <c r="B35" s="7">
        <v>4.9981894566870073</v>
      </c>
      <c r="C35" s="7">
        <v>5.0497048589311939</v>
      </c>
      <c r="D35" s="7">
        <v>5.0878394179789046</v>
      </c>
    </row>
    <row r="36" spans="1:14" x14ac:dyDescent="0.25">
      <c r="A36" s="3" t="s">
        <v>15</v>
      </c>
      <c r="B36" s="7">
        <v>1.9009912955154478</v>
      </c>
      <c r="C36" s="7">
        <v>1.9549928737016753</v>
      </c>
      <c r="D36" s="7">
        <v>2.0243547126672787</v>
      </c>
    </row>
    <row r="38" spans="1:14" x14ac:dyDescent="0.25">
      <c r="A38" s="3" t="s">
        <v>17</v>
      </c>
      <c r="B38" s="7">
        <v>2.5331503747754245</v>
      </c>
      <c r="C38" s="7">
        <v>2.4953761867558675</v>
      </c>
      <c r="D38" s="7">
        <v>2.4245566751495922</v>
      </c>
      <c r="I38" s="8"/>
      <c r="N38" s="8"/>
    </row>
    <row r="42" spans="1:14" ht="15.75" x14ac:dyDescent="0.25">
      <c r="A42" s="1" t="s">
        <v>18</v>
      </c>
    </row>
    <row r="43" spans="1:14" x14ac:dyDescent="0.25">
      <c r="B43" s="2">
        <v>2009</v>
      </c>
      <c r="D43" s="2">
        <v>2014</v>
      </c>
      <c r="F43" s="2">
        <v>2020</v>
      </c>
    </row>
    <row r="44" spans="1:14" x14ac:dyDescent="0.25">
      <c r="A44" s="3" t="s">
        <v>19</v>
      </c>
      <c r="B44" s="4">
        <v>5522.9723460000005</v>
      </c>
      <c r="C44" s="18">
        <f>B44/B$49</f>
        <v>0.47004616800578636</v>
      </c>
      <c r="D44" s="4">
        <v>6251.6492432734985</v>
      </c>
      <c r="E44" s="18">
        <f>D44/D$49</f>
        <v>0.49189420065012851</v>
      </c>
      <c r="F44" s="4">
        <v>7034.7116644102935</v>
      </c>
      <c r="G44" s="18">
        <f>F44/F$49</f>
        <v>0.5229080171934013</v>
      </c>
    </row>
    <row r="45" spans="1:14" x14ac:dyDescent="0.25">
      <c r="A45" s="3" t="s">
        <v>20</v>
      </c>
      <c r="B45" s="4">
        <v>1990.5614330000001</v>
      </c>
      <c r="C45" s="18">
        <f t="shared" ref="C45:E49" si="2">B45/B$49</f>
        <v>0.16941163474037732</v>
      </c>
      <c r="D45" s="4">
        <v>2034.9434035817001</v>
      </c>
      <c r="E45" s="18">
        <f t="shared" si="2"/>
        <v>0.16011404669737023</v>
      </c>
      <c r="F45" s="4">
        <v>2081.6116757088034</v>
      </c>
      <c r="G45" s="18">
        <f t="shared" ref="G45:G49" si="3">F45/F$49</f>
        <v>0.1547314923251755</v>
      </c>
    </row>
    <row r="46" spans="1:14" x14ac:dyDescent="0.25">
      <c r="A46" s="3" t="s">
        <v>21</v>
      </c>
      <c r="B46" s="4">
        <v>2637.812762</v>
      </c>
      <c r="C46" s="18">
        <f t="shared" si="2"/>
        <v>0.22449755367557642</v>
      </c>
      <c r="D46" s="4">
        <v>2803.4076123564996</v>
      </c>
      <c r="E46" s="18">
        <f t="shared" si="2"/>
        <v>0.22057858541253059</v>
      </c>
      <c r="F46" s="4">
        <v>2943.191547313269</v>
      </c>
      <c r="G46" s="18">
        <f t="shared" si="3"/>
        <v>0.21877491639239391</v>
      </c>
    </row>
    <row r="47" spans="1:14" x14ac:dyDescent="0.25">
      <c r="A47" s="3" t="s">
        <v>22</v>
      </c>
      <c r="B47" s="4">
        <v>1339.4201819999996</v>
      </c>
      <c r="C47" s="18">
        <f t="shared" si="2"/>
        <v>0.11399465441008252</v>
      </c>
      <c r="D47" s="4">
        <v>1366.3122451249994</v>
      </c>
      <c r="E47" s="18">
        <f t="shared" si="2"/>
        <v>0.10750460294575449</v>
      </c>
      <c r="F47" s="4">
        <v>1180.0897447526277</v>
      </c>
      <c r="G47" s="18">
        <f t="shared" si="3"/>
        <v>8.7719073357442584E-2</v>
      </c>
    </row>
    <row r="48" spans="1:14" x14ac:dyDescent="0.25">
      <c r="A48" s="3" t="s">
        <v>23</v>
      </c>
      <c r="B48" s="4">
        <v>259.08408299999991</v>
      </c>
      <c r="C48" s="18">
        <f t="shared" si="2"/>
        <v>2.204998916817735E-2</v>
      </c>
      <c r="D48" s="4">
        <v>253.02465599329997</v>
      </c>
      <c r="E48" s="18">
        <f t="shared" si="2"/>
        <v>1.9908564294216127E-2</v>
      </c>
      <c r="F48" s="4">
        <v>213.45294793708416</v>
      </c>
      <c r="G48" s="18">
        <f t="shared" si="3"/>
        <v>1.5866500731586641E-2</v>
      </c>
    </row>
    <row r="49" spans="1:7" x14ac:dyDescent="0.25">
      <c r="A49" s="13" t="s">
        <v>4</v>
      </c>
      <c r="B49" s="14">
        <f>SUM(B44:B48)</f>
        <v>11749.850806</v>
      </c>
      <c r="C49" s="20">
        <f t="shared" si="2"/>
        <v>1</v>
      </c>
      <c r="D49" s="14">
        <f>SUM(D44:D48)</f>
        <v>12709.337160329998</v>
      </c>
      <c r="E49" s="20">
        <f t="shared" si="2"/>
        <v>1</v>
      </c>
      <c r="F49" s="14">
        <f>SUM(F44:F48)</f>
        <v>13453.057580122078</v>
      </c>
      <c r="G49" s="20">
        <f t="shared" si="3"/>
        <v>1</v>
      </c>
    </row>
    <row r="53" spans="1:7" ht="15" x14ac:dyDescent="0.25">
      <c r="A53" s="9" t="s">
        <v>25</v>
      </c>
    </row>
    <row r="54" spans="1:7" x14ac:dyDescent="0.25">
      <c r="A54" s="8"/>
      <c r="B54" s="2">
        <v>2009</v>
      </c>
      <c r="C54" s="2">
        <v>2014</v>
      </c>
      <c r="D54" s="2">
        <v>2020</v>
      </c>
      <c r="E54" s="8"/>
    </row>
    <row r="55" spans="1:7" x14ac:dyDescent="0.25">
      <c r="A55" s="3" t="s">
        <v>26</v>
      </c>
      <c r="B55" s="22">
        <v>15361.069327999992</v>
      </c>
      <c r="C55" s="22">
        <v>16447.273290147805</v>
      </c>
      <c r="D55" s="10">
        <v>17271.279730255421</v>
      </c>
      <c r="F55" s="5"/>
      <c r="G55" s="5"/>
    </row>
    <row r="56" spans="1:7" x14ac:dyDescent="0.25">
      <c r="A56" s="3" t="s">
        <v>27</v>
      </c>
      <c r="B56" s="22">
        <v>3473.7180569999991</v>
      </c>
      <c r="C56" s="22">
        <v>3506.5599235090986</v>
      </c>
      <c r="D56" s="10">
        <v>3528.8931877196055</v>
      </c>
      <c r="F56" s="5"/>
      <c r="G56" s="5"/>
    </row>
    <row r="57" spans="1:7" x14ac:dyDescent="0.25">
      <c r="A57" s="3" t="s">
        <v>28</v>
      </c>
      <c r="B57" s="22">
        <v>1650.7719769999985</v>
      </c>
      <c r="C57" s="22">
        <v>1723.6781027231996</v>
      </c>
      <c r="D57" s="10">
        <v>1864.0226054309485</v>
      </c>
      <c r="F57" s="5"/>
      <c r="G57" s="5"/>
    </row>
    <row r="58" spans="1:7" x14ac:dyDescent="0.25">
      <c r="A58" s="3" t="s">
        <v>29</v>
      </c>
      <c r="B58" s="22">
        <v>280.55063199999989</v>
      </c>
      <c r="C58" s="22">
        <v>240.76585070640007</v>
      </c>
      <c r="D58" s="10">
        <v>264.66386864218259</v>
      </c>
      <c r="F58" s="5"/>
      <c r="G58" s="5"/>
    </row>
    <row r="59" spans="1:7" x14ac:dyDescent="0.25">
      <c r="A59" s="13" t="s">
        <v>30</v>
      </c>
      <c r="B59" s="23">
        <v>20766.109993999991</v>
      </c>
      <c r="C59" s="23">
        <v>21918.277167086504</v>
      </c>
      <c r="D59" s="11">
        <v>22928.859392048158</v>
      </c>
      <c r="F59" s="5"/>
      <c r="G59" s="5"/>
    </row>
    <row r="60" spans="1:7" x14ac:dyDescent="0.25">
      <c r="A60" s="13"/>
      <c r="B60" s="15"/>
      <c r="C60" s="15"/>
      <c r="D60" s="13"/>
      <c r="E60" s="13"/>
      <c r="F60" s="15"/>
      <c r="G60" s="15"/>
    </row>
    <row r="61" spans="1:7" x14ac:dyDescent="0.25">
      <c r="B61" s="2">
        <v>2009</v>
      </c>
      <c r="C61" s="2">
        <v>2014</v>
      </c>
      <c r="D61" s="2">
        <v>2020</v>
      </c>
    </row>
    <row r="62" spans="1:7" x14ac:dyDescent="0.25">
      <c r="A62" s="3" t="s">
        <v>26</v>
      </c>
      <c r="B62" s="24">
        <v>0.73971819143972117</v>
      </c>
      <c r="C62" s="5">
        <v>0.75039078869053577</v>
      </c>
      <c r="D62" s="26">
        <v>0.75325507627497534</v>
      </c>
    </row>
    <row r="63" spans="1:7" x14ac:dyDescent="0.25">
      <c r="A63" s="3" t="s">
        <v>27</v>
      </c>
      <c r="B63" s="24">
        <v>0.16727822678410498</v>
      </c>
      <c r="C63" s="5">
        <v>0.15998337354610656</v>
      </c>
      <c r="D63" s="5">
        <v>0.15390618117460492</v>
      </c>
    </row>
    <row r="64" spans="1:7" x14ac:dyDescent="0.25">
      <c r="A64" s="3" t="s">
        <v>28</v>
      </c>
      <c r="B64" s="24">
        <v>7.9493558373569265E-2</v>
      </c>
      <c r="C64" s="24">
        <v>7.864113085090256E-2</v>
      </c>
      <c r="D64" s="24">
        <v>8.1295915054431386E-2</v>
      </c>
    </row>
    <row r="65" spans="1:4" x14ac:dyDescent="0.25">
      <c r="A65" s="3" t="s">
        <v>29</v>
      </c>
      <c r="B65" s="24">
        <v>1.3510023402604539E-2</v>
      </c>
      <c r="C65" s="24">
        <v>1.0984706912455016E-2</v>
      </c>
      <c r="D65" s="24">
        <v>1.154282749598828E-2</v>
      </c>
    </row>
    <row r="66" spans="1:4" x14ac:dyDescent="0.25">
      <c r="A66" s="13" t="s">
        <v>30</v>
      </c>
      <c r="B66" s="15">
        <v>1</v>
      </c>
      <c r="C66" s="15">
        <v>1</v>
      </c>
      <c r="D66" s="25">
        <v>1</v>
      </c>
    </row>
  </sheetData>
  <pageMargins left="0.7" right="0.7" top="0.75" bottom="0.75" header="0.3" footer="0.3"/>
  <ignoredErrors>
    <ignoredError sqref="B49 G49" formulaRange="1"/>
    <ignoredError sqref="C49 D49:F49" formula="1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C5BD47-9EB9-4CC6-820B-94F04DA8AC8A}">
  <dimension ref="A1:N66"/>
  <sheetViews>
    <sheetView workbookViewId="0">
      <selection activeCell="H64" sqref="H64"/>
    </sheetView>
  </sheetViews>
  <sheetFormatPr baseColWidth="10" defaultRowHeight="14.25" x14ac:dyDescent="0.25"/>
  <cols>
    <col min="1" max="1" width="25.85546875" style="3" customWidth="1"/>
    <col min="2" max="2" width="25.7109375" style="3" bestFit="1" customWidth="1"/>
    <col min="3" max="3" width="10.85546875" style="3" bestFit="1" customWidth="1"/>
    <col min="4" max="4" width="11.28515625" style="3" bestFit="1" customWidth="1"/>
    <col min="5" max="5" width="12.28515625" style="3" bestFit="1" customWidth="1"/>
    <col min="6" max="6" width="9.85546875" style="3" bestFit="1" customWidth="1"/>
    <col min="7" max="16384" width="11.42578125" style="3"/>
  </cols>
  <sheetData>
    <row r="1" spans="1:8" s="2" customFormat="1" ht="15.75" x14ac:dyDescent="0.25">
      <c r="A1" s="1" t="s">
        <v>11</v>
      </c>
    </row>
    <row r="2" spans="1:8" x14ac:dyDescent="0.25">
      <c r="A2" s="2"/>
      <c r="B2" s="2">
        <v>2020</v>
      </c>
      <c r="C2" s="2" t="s">
        <v>2</v>
      </c>
      <c r="D2" s="2" t="s">
        <v>3</v>
      </c>
    </row>
    <row r="3" spans="1:8" x14ac:dyDescent="0.25">
      <c r="A3" s="3" t="s">
        <v>4</v>
      </c>
      <c r="B3" s="4">
        <v>11478.827236122539</v>
      </c>
      <c r="C3" s="5">
        <v>8.4967741638302119E-3</v>
      </c>
      <c r="D3" s="5">
        <v>7.9727938741103177E-3</v>
      </c>
    </row>
    <row r="4" spans="1:8" x14ac:dyDescent="0.25">
      <c r="A4" s="3" t="s">
        <v>10</v>
      </c>
      <c r="B4" s="4">
        <v>627.45932903967753</v>
      </c>
      <c r="C4" s="5">
        <v>-1.2836289301150328E-2</v>
      </c>
      <c r="D4" s="5">
        <v>-5.7940458084563273E-3</v>
      </c>
    </row>
    <row r="5" spans="1:8" x14ac:dyDescent="0.25">
      <c r="A5" s="3" t="s">
        <v>1</v>
      </c>
      <c r="B5" s="4">
        <v>981.59523612689793</v>
      </c>
      <c r="C5" s="5">
        <v>4.1088206919880577E-2</v>
      </c>
      <c r="D5" s="5">
        <v>8.4928811119482361E-3</v>
      </c>
    </row>
    <row r="6" spans="1:8" x14ac:dyDescent="0.25">
      <c r="A6" s="13" t="s">
        <v>0</v>
      </c>
      <c r="B6" s="14">
        <v>13087.881801289121</v>
      </c>
      <c r="C6" s="15">
        <v>9.5283830710297668E-3</v>
      </c>
      <c r="D6" s="15">
        <v>7.320464704789531E-3</v>
      </c>
    </row>
    <row r="9" spans="1:8" x14ac:dyDescent="0.25">
      <c r="B9" s="2">
        <v>2009</v>
      </c>
      <c r="C9" s="2">
        <v>2014</v>
      </c>
      <c r="D9" s="2">
        <v>2020</v>
      </c>
      <c r="E9" s="2" t="s">
        <v>2</v>
      </c>
      <c r="F9" s="2" t="s">
        <v>3</v>
      </c>
      <c r="G9" s="2" t="s">
        <v>2</v>
      </c>
      <c r="H9" s="2" t="s">
        <v>3</v>
      </c>
    </row>
    <row r="10" spans="1:8" x14ac:dyDescent="0.25">
      <c r="A10" s="3" t="s">
        <v>7</v>
      </c>
      <c r="B10" s="4">
        <v>10914.154022000001</v>
      </c>
      <c r="C10" s="4">
        <v>11538.507507947026</v>
      </c>
      <c r="D10" s="4">
        <v>12104.806251767501</v>
      </c>
      <c r="E10" s="6">
        <f>((C10/B10)^(1/5))-1</f>
        <v>1.1188010798364179E-2</v>
      </c>
      <c r="F10" s="6">
        <f>((D10/C10)^(1/6))-1</f>
        <v>8.0174126920526945E-3</v>
      </c>
      <c r="G10" s="4">
        <f>(C10-B10)/5</f>
        <v>124.87069718940511</v>
      </c>
      <c r="H10" s="4">
        <f>(D10-C10)/6</f>
        <v>94.383123970079097</v>
      </c>
    </row>
    <row r="11" spans="1:8" x14ac:dyDescent="0.25">
      <c r="A11" s="3" t="s">
        <v>8</v>
      </c>
      <c r="B11" s="4">
        <v>903.00207300000011</v>
      </c>
      <c r="C11" s="4">
        <v>843.13656094696194</v>
      </c>
      <c r="D11" s="4">
        <v>891.68654128577623</v>
      </c>
      <c r="E11" s="6">
        <f>((C11/B11)^(1/5))-1</f>
        <v>-1.3625502952996027E-2</v>
      </c>
      <c r="F11" s="6">
        <f>((D11/C11)^(1/6))-1</f>
        <v>9.3746225349726764E-3</v>
      </c>
      <c r="G11" s="4">
        <f>(C11-B11)/5</f>
        <v>-11.973102410607634</v>
      </c>
      <c r="H11" s="4">
        <f>(D11-C11)/6</f>
        <v>8.0916633898023829</v>
      </c>
    </row>
    <row r="12" spans="1:8" x14ac:dyDescent="0.25">
      <c r="B12" s="4"/>
      <c r="C12" s="4"/>
      <c r="D12" s="4"/>
    </row>
    <row r="14" spans="1:8" ht="15.75" x14ac:dyDescent="0.25">
      <c r="A14" s="1" t="s">
        <v>4</v>
      </c>
    </row>
    <row r="15" spans="1:8" x14ac:dyDescent="0.25">
      <c r="B15" s="2">
        <v>2009</v>
      </c>
      <c r="C15" s="2">
        <v>2014</v>
      </c>
      <c r="D15" s="2">
        <v>2020</v>
      </c>
      <c r="E15" s="2" t="s">
        <v>2</v>
      </c>
      <c r="F15" s="2" t="s">
        <v>3</v>
      </c>
    </row>
    <row r="16" spans="1:8" x14ac:dyDescent="0.25">
      <c r="A16" s="3" t="s">
        <v>9</v>
      </c>
      <c r="B16" s="4">
        <v>795.75062200000013</v>
      </c>
      <c r="C16" s="4">
        <v>748.02669715866</v>
      </c>
      <c r="D16" s="4">
        <v>764.95350000527719</v>
      </c>
      <c r="E16" s="6">
        <v>-1.2293248800109069E-2</v>
      </c>
      <c r="F16" s="6">
        <v>3.7363593431700703E-3</v>
      </c>
    </row>
    <row r="17" spans="1:6" x14ac:dyDescent="0.25">
      <c r="A17" s="3" t="s">
        <v>5</v>
      </c>
      <c r="B17" s="4">
        <v>1682.7441040000001</v>
      </c>
      <c r="C17" s="4">
        <v>1657.7326914931666</v>
      </c>
      <c r="D17" s="4">
        <v>1584.0106353486494</v>
      </c>
      <c r="E17" s="6">
        <v>-2.9905266132411734E-3</v>
      </c>
      <c r="F17" s="6">
        <v>-7.5531327466520359E-3</v>
      </c>
    </row>
    <row r="18" spans="1:6" x14ac:dyDescent="0.25">
      <c r="A18" s="3" t="s">
        <v>6</v>
      </c>
      <c r="B18" s="4">
        <v>2827.6653949999995</v>
      </c>
      <c r="C18" s="4">
        <v>2856.7609324231744</v>
      </c>
      <c r="D18" s="4">
        <v>2941.9716797385636</v>
      </c>
      <c r="E18" s="6">
        <v>2.049501257945785E-3</v>
      </c>
      <c r="F18" s="6">
        <v>4.9106100566833621E-3</v>
      </c>
    </row>
    <row r="19" spans="1:6" x14ac:dyDescent="0.25">
      <c r="A19" s="3" t="s">
        <v>12</v>
      </c>
      <c r="B19" s="4">
        <v>5185.2071670000005</v>
      </c>
      <c r="C19" s="4">
        <v>5682.1997431367927</v>
      </c>
      <c r="D19" s="4">
        <v>6187.8914210300481</v>
      </c>
      <c r="E19" s="6">
        <v>1.8474305017772918E-2</v>
      </c>
      <c r="F19" s="6">
        <v>1.4310757212020464E-2</v>
      </c>
    </row>
    <row r="20" spans="1:6" x14ac:dyDescent="0.25">
      <c r="A20" s="13" t="s">
        <v>4</v>
      </c>
      <c r="B20" s="14">
        <v>10491.367288000001</v>
      </c>
      <c r="C20" s="14">
        <v>10944.720064211793</v>
      </c>
      <c r="D20" s="14">
        <v>11478.827236122539</v>
      </c>
      <c r="E20" s="16">
        <v>8.4967740237624767E-3</v>
      </c>
      <c r="F20" s="16">
        <v>7.9727938741105397E-3</v>
      </c>
    </row>
    <row r="22" spans="1:6" x14ac:dyDescent="0.25">
      <c r="A22" s="3" t="s">
        <v>24</v>
      </c>
      <c r="B22" s="2" t="s">
        <v>2</v>
      </c>
      <c r="C22" s="2" t="s">
        <v>3</v>
      </c>
    </row>
    <row r="23" spans="1:6" x14ac:dyDescent="0.25">
      <c r="A23" s="3" t="s">
        <v>9</v>
      </c>
      <c r="B23" s="4">
        <f>(C16-B16)/5</f>
        <v>-9.5447849682680275</v>
      </c>
      <c r="C23" s="4">
        <f>(D16-C16)/6</f>
        <v>2.8211338077695323</v>
      </c>
    </row>
    <row r="24" spans="1:6" x14ac:dyDescent="0.25">
      <c r="A24" s="3" t="s">
        <v>5</v>
      </c>
      <c r="B24" s="4">
        <f t="shared" ref="B24:B27" si="0">(C17-B17)/5</f>
        <v>-5.0022825013666985</v>
      </c>
      <c r="C24" s="4">
        <f t="shared" ref="C24:C27" si="1">(D17-C17)/6</f>
        <v>-12.28700935741953</v>
      </c>
    </row>
    <row r="25" spans="1:6" x14ac:dyDescent="0.25">
      <c r="A25" s="3" t="s">
        <v>6</v>
      </c>
      <c r="B25" s="4">
        <f t="shared" si="0"/>
        <v>5.8191074846349693</v>
      </c>
      <c r="C25" s="4">
        <f t="shared" si="1"/>
        <v>14.201791219231533</v>
      </c>
    </row>
    <row r="26" spans="1:6" x14ac:dyDescent="0.25">
      <c r="A26" s="3" t="s">
        <v>12</v>
      </c>
      <c r="B26" s="4">
        <f t="shared" si="0"/>
        <v>99.398515227358445</v>
      </c>
      <c r="C26" s="4">
        <f t="shared" si="1"/>
        <v>84.281946315542584</v>
      </c>
    </row>
    <row r="27" spans="1:6" x14ac:dyDescent="0.25">
      <c r="A27" s="13" t="s">
        <v>4</v>
      </c>
      <c r="B27" s="14">
        <f t="shared" si="0"/>
        <v>90.67055524235839</v>
      </c>
      <c r="C27" s="14">
        <f t="shared" si="1"/>
        <v>89.017861985124298</v>
      </c>
    </row>
    <row r="32" spans="1:6" ht="15.75" x14ac:dyDescent="0.25">
      <c r="A32" s="1" t="s">
        <v>16</v>
      </c>
    </row>
    <row r="33" spans="1:14" x14ac:dyDescent="0.25">
      <c r="B33" s="2">
        <v>2009</v>
      </c>
      <c r="C33" s="2">
        <v>2014</v>
      </c>
      <c r="D33" s="2">
        <v>2020</v>
      </c>
    </row>
    <row r="34" spans="1:14" x14ac:dyDescent="0.25">
      <c r="A34" s="3" t="s">
        <v>13</v>
      </c>
      <c r="B34" s="7">
        <v>2.7274037104312576</v>
      </c>
      <c r="C34" s="7">
        <v>2.7671374737207444</v>
      </c>
      <c r="D34" s="7">
        <v>2.7604409835243375</v>
      </c>
    </row>
    <row r="35" spans="1:14" x14ac:dyDescent="0.25">
      <c r="A35" s="3" t="s">
        <v>14</v>
      </c>
      <c r="B35" s="7">
        <v>4.7486752735000692</v>
      </c>
      <c r="C35" s="7">
        <v>4.8133112300805951</v>
      </c>
      <c r="D35" s="7">
        <v>4.8844365798894742</v>
      </c>
    </row>
    <row r="36" spans="1:14" x14ac:dyDescent="0.25">
      <c r="A36" s="3" t="s">
        <v>15</v>
      </c>
      <c r="B36" s="7">
        <v>1.8420631242210743</v>
      </c>
      <c r="C36" s="7">
        <v>1.8907680455442992</v>
      </c>
      <c r="D36" s="7">
        <v>1.9727394319769416</v>
      </c>
    </row>
    <row r="38" spans="1:14" x14ac:dyDescent="0.25">
      <c r="A38" s="3" t="s">
        <v>17</v>
      </c>
      <c r="B38" s="7">
        <v>2.4793745843914179</v>
      </c>
      <c r="C38" s="7">
        <v>2.4654835031869697</v>
      </c>
      <c r="D38" s="7">
        <v>2.4005939410923691</v>
      </c>
      <c r="I38" s="8"/>
      <c r="N38" s="8"/>
    </row>
    <row r="42" spans="1:14" ht="15.75" x14ac:dyDescent="0.25">
      <c r="A42" s="1" t="s">
        <v>18</v>
      </c>
    </row>
    <row r="43" spans="1:14" x14ac:dyDescent="0.25">
      <c r="B43" s="2">
        <v>2009</v>
      </c>
      <c r="D43" s="2">
        <v>2014</v>
      </c>
      <c r="F43" s="2">
        <v>2020</v>
      </c>
    </row>
    <row r="44" spans="1:14" x14ac:dyDescent="0.25">
      <c r="A44" s="3" t="s">
        <v>19</v>
      </c>
      <c r="B44" s="4">
        <v>2431.4968610000005</v>
      </c>
      <c r="C44" s="18">
        <f>B44/B$49</f>
        <v>0.4689295487081615</v>
      </c>
      <c r="D44" s="4">
        <v>2732.7689646688996</v>
      </c>
      <c r="E44" s="18">
        <f>D44/D$49</f>
        <v>0.48093504068932036</v>
      </c>
      <c r="F44" s="4">
        <v>2732.7689646688996</v>
      </c>
      <c r="G44" s="18">
        <f>F44/F$49</f>
        <v>0.48093504068932036</v>
      </c>
    </row>
    <row r="45" spans="1:14" x14ac:dyDescent="0.25">
      <c r="A45" s="3" t="s">
        <v>20</v>
      </c>
      <c r="B45" s="4">
        <v>811.83070399999986</v>
      </c>
      <c r="C45" s="18">
        <f t="shared" ref="C45:E49" si="2">B45/B$49</f>
        <v>0.15656668604440732</v>
      </c>
      <c r="D45" s="4">
        <v>889.8927898912998</v>
      </c>
      <c r="E45" s="18">
        <f t="shared" si="2"/>
        <v>0.15661061386774017</v>
      </c>
      <c r="F45" s="4">
        <v>889.8927898912998</v>
      </c>
      <c r="G45" s="18">
        <f t="shared" ref="G45:G49" si="3">F45/F$49</f>
        <v>0.15661061386774017</v>
      </c>
    </row>
    <row r="46" spans="1:14" x14ac:dyDescent="0.25">
      <c r="A46" s="3" t="s">
        <v>21</v>
      </c>
      <c r="B46" s="4">
        <v>1192.3012200000001</v>
      </c>
      <c r="C46" s="18">
        <f t="shared" si="2"/>
        <v>0.22994283150702793</v>
      </c>
      <c r="D46" s="4">
        <v>1303.3302628803999</v>
      </c>
      <c r="E46" s="18">
        <f t="shared" si="2"/>
        <v>0.22937072292386507</v>
      </c>
      <c r="F46" s="4">
        <v>1303.3302628803999</v>
      </c>
      <c r="G46" s="18">
        <f t="shared" si="3"/>
        <v>0.22937072292386507</v>
      </c>
    </row>
    <row r="47" spans="1:14" x14ac:dyDescent="0.25">
      <c r="A47" s="3" t="s">
        <v>22</v>
      </c>
      <c r="B47" s="4">
        <v>623.837763</v>
      </c>
      <c r="C47" s="18">
        <f t="shared" si="2"/>
        <v>0.12031105832906068</v>
      </c>
      <c r="D47" s="4">
        <v>622.87319643889998</v>
      </c>
      <c r="E47" s="18">
        <f t="shared" si="2"/>
        <v>0.10961832117773779</v>
      </c>
      <c r="F47" s="4">
        <v>622.87319643889998</v>
      </c>
      <c r="G47" s="18">
        <f t="shared" si="3"/>
        <v>0.10961832117773779</v>
      </c>
    </row>
    <row r="48" spans="1:14" x14ac:dyDescent="0.25">
      <c r="A48" s="3" t="s">
        <v>23</v>
      </c>
      <c r="B48" s="4">
        <v>125.740628</v>
      </c>
      <c r="C48" s="18">
        <f t="shared" si="2"/>
        <v>2.4249875411342679E-2</v>
      </c>
      <c r="D48" s="4">
        <v>133.33452925429998</v>
      </c>
      <c r="E48" s="18">
        <f t="shared" si="2"/>
        <v>2.3465301341336592E-2</v>
      </c>
      <c r="F48" s="4">
        <v>133.33452925429998</v>
      </c>
      <c r="G48" s="18">
        <f t="shared" si="3"/>
        <v>2.3465301341336592E-2</v>
      </c>
    </row>
    <row r="49" spans="1:7" x14ac:dyDescent="0.25">
      <c r="A49" s="13" t="s">
        <v>4</v>
      </c>
      <c r="B49" s="14">
        <f>SUM(B44:B48)</f>
        <v>5185.2071759999999</v>
      </c>
      <c r="C49" s="20">
        <f t="shared" si="2"/>
        <v>1</v>
      </c>
      <c r="D49" s="14">
        <f>SUM(D44:D48)</f>
        <v>5682.1997431337995</v>
      </c>
      <c r="E49" s="20">
        <f t="shared" si="2"/>
        <v>1</v>
      </c>
      <c r="F49" s="14">
        <f>SUM(F44:F48)</f>
        <v>5682.1997431337995</v>
      </c>
      <c r="G49" s="20">
        <f t="shared" si="3"/>
        <v>1</v>
      </c>
    </row>
    <row r="53" spans="1:7" ht="15" x14ac:dyDescent="0.25">
      <c r="A53" s="9" t="s">
        <v>25</v>
      </c>
    </row>
    <row r="54" spans="1:7" x14ac:dyDescent="0.25">
      <c r="A54" s="8"/>
      <c r="B54" s="2">
        <v>2009</v>
      </c>
      <c r="C54" s="2">
        <v>2014</v>
      </c>
      <c r="D54" s="2">
        <v>2020</v>
      </c>
      <c r="E54" s="8"/>
    </row>
    <row r="55" spans="1:7" x14ac:dyDescent="0.25">
      <c r="A55" s="3" t="s">
        <v>26</v>
      </c>
      <c r="B55" s="22">
        <v>7049.9192310000008</v>
      </c>
      <c r="C55" s="22">
        <v>7719.5252395066018</v>
      </c>
      <c r="D55" s="10">
        <v>8256.2412883015768</v>
      </c>
      <c r="F55" s="5"/>
      <c r="G55" s="5"/>
    </row>
    <row r="56" spans="1:7" x14ac:dyDescent="0.25">
      <c r="A56" s="3" t="s">
        <v>27</v>
      </c>
      <c r="B56" s="22">
        <v>1959.6478140000004</v>
      </c>
      <c r="C56" s="22">
        <v>1919.1573347566978</v>
      </c>
      <c r="D56" s="10">
        <v>1881.724411578065</v>
      </c>
      <c r="F56" s="5"/>
      <c r="G56" s="5"/>
    </row>
    <row r="57" spans="1:7" x14ac:dyDescent="0.25">
      <c r="A57" s="3" t="s">
        <v>28</v>
      </c>
      <c r="B57" s="22">
        <v>1315.029422999999</v>
      </c>
      <c r="C57" s="22">
        <v>1166.0233172056992</v>
      </c>
      <c r="D57" s="10">
        <v>1209.1452699359099</v>
      </c>
      <c r="F57" s="5"/>
      <c r="G57" s="5"/>
    </row>
    <row r="58" spans="1:7" x14ac:dyDescent="0.25">
      <c r="A58" s="3" t="s">
        <v>29</v>
      </c>
      <c r="B58" s="22">
        <v>166.77083099999996</v>
      </c>
      <c r="C58" s="22">
        <v>140.01417274949995</v>
      </c>
      <c r="D58" s="10">
        <v>131.71626630698651</v>
      </c>
      <c r="F58" s="5"/>
      <c r="G58" s="5"/>
    </row>
    <row r="59" spans="1:7" x14ac:dyDescent="0.25">
      <c r="A59" s="13" t="s">
        <v>30</v>
      </c>
      <c r="B59" s="23">
        <v>10491.367299</v>
      </c>
      <c r="C59" s="23">
        <v>10944.720064218498</v>
      </c>
      <c r="D59" s="11">
        <v>11478.827236122539</v>
      </c>
      <c r="F59" s="5"/>
      <c r="G59" s="5"/>
    </row>
    <row r="60" spans="1:7" x14ac:dyDescent="0.25">
      <c r="A60" s="13"/>
      <c r="B60" s="15"/>
      <c r="C60" s="15"/>
      <c r="D60" s="13"/>
      <c r="E60" s="13"/>
      <c r="F60" s="15"/>
      <c r="G60" s="15"/>
    </row>
    <row r="61" spans="1:7" x14ac:dyDescent="0.25">
      <c r="B61" s="2">
        <v>2009</v>
      </c>
      <c r="C61" s="2">
        <v>2014</v>
      </c>
      <c r="D61" s="2">
        <v>2020</v>
      </c>
    </row>
    <row r="62" spans="1:7" x14ac:dyDescent="0.25">
      <c r="A62" s="3" t="s">
        <v>26</v>
      </c>
      <c r="B62" s="24">
        <v>0.67197335009631909</v>
      </c>
      <c r="C62" s="5">
        <v>0.70531956909012183</v>
      </c>
      <c r="D62" s="26">
        <v>0.71925825857193337</v>
      </c>
    </row>
    <row r="63" spans="1:7" x14ac:dyDescent="0.25">
      <c r="A63" s="3" t="s">
        <v>27</v>
      </c>
      <c r="B63" s="24">
        <v>0.1867866940648229</v>
      </c>
      <c r="C63" s="5">
        <v>0.17535006135341794</v>
      </c>
      <c r="D63" s="5">
        <v>0.16393002289088351</v>
      </c>
    </row>
    <row r="64" spans="1:7" x14ac:dyDescent="0.25">
      <c r="A64" s="3" t="s">
        <v>28</v>
      </c>
      <c r="B64" s="24">
        <v>0.12534395046157074</v>
      </c>
      <c r="C64" s="24">
        <v>0.10653751858101622</v>
      </c>
      <c r="D64" s="24">
        <v>0.10533700395201262</v>
      </c>
    </row>
    <row r="65" spans="1:4" x14ac:dyDescent="0.25">
      <c r="A65" s="3" t="s">
        <v>29</v>
      </c>
      <c r="B65" s="24">
        <v>1.5896005377287283E-2</v>
      </c>
      <c r="C65" s="24">
        <v>1.2792850975444074E-2</v>
      </c>
      <c r="D65" s="24">
        <v>1.1474714585170399E-2</v>
      </c>
    </row>
    <row r="66" spans="1:4" x14ac:dyDescent="0.25">
      <c r="A66" s="13" t="s">
        <v>30</v>
      </c>
      <c r="B66" s="15">
        <v>1</v>
      </c>
      <c r="C66" s="15">
        <v>1</v>
      </c>
      <c r="D66" s="25">
        <v>1</v>
      </c>
    </row>
  </sheetData>
  <pageMargins left="0.7" right="0.7" top="0.75" bottom="0.75" header="0.3" footer="0.3"/>
  <ignoredErrors>
    <ignoredError sqref="B49" formulaRange="1"/>
    <ignoredError sqref="C49 D49:F49" formula="1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A56F65-3651-42D1-9D76-D956E9962FF9}">
  <dimension ref="A1:N67"/>
  <sheetViews>
    <sheetView topLeftCell="A38" workbookViewId="0">
      <selection activeCell="B71" sqref="B71"/>
    </sheetView>
  </sheetViews>
  <sheetFormatPr baseColWidth="10" defaultRowHeight="14.25" x14ac:dyDescent="0.25"/>
  <cols>
    <col min="1" max="1" width="25.85546875" style="3" customWidth="1"/>
    <col min="2" max="2" width="25.7109375" style="3" bestFit="1" customWidth="1"/>
    <col min="3" max="3" width="10.85546875" style="3" bestFit="1" customWidth="1"/>
    <col min="4" max="4" width="11.28515625" style="3" bestFit="1" customWidth="1"/>
    <col min="5" max="5" width="12.28515625" style="3" bestFit="1" customWidth="1"/>
    <col min="6" max="6" width="9.85546875" style="3" bestFit="1" customWidth="1"/>
    <col min="7" max="16384" width="11.42578125" style="3"/>
  </cols>
  <sheetData>
    <row r="1" spans="1:8" s="2" customFormat="1" ht="15.75" x14ac:dyDescent="0.25">
      <c r="A1" s="1" t="s">
        <v>11</v>
      </c>
    </row>
    <row r="2" spans="1:8" x14ac:dyDescent="0.25">
      <c r="A2" s="2"/>
      <c r="B2" s="2">
        <v>2020</v>
      </c>
      <c r="C2" s="2" t="s">
        <v>2</v>
      </c>
      <c r="D2" s="2" t="s">
        <v>3</v>
      </c>
    </row>
    <row r="3" spans="1:8" x14ac:dyDescent="0.25">
      <c r="A3" s="3" t="s">
        <v>4</v>
      </c>
      <c r="B3" s="4">
        <v>179914.11486054814</v>
      </c>
      <c r="C3" s="5">
        <v>1.2188907890106293E-2</v>
      </c>
      <c r="D3" s="5">
        <v>1.1842829686657286E-2</v>
      </c>
    </row>
    <row r="4" spans="1:8" x14ac:dyDescent="0.25">
      <c r="A4" s="3" t="s">
        <v>10</v>
      </c>
      <c r="B4" s="4">
        <v>5365.4572267631484</v>
      </c>
      <c r="C4" s="5">
        <v>2.7911651468131016E-2</v>
      </c>
      <c r="D4" s="5">
        <v>3.6187398632950618E-2</v>
      </c>
    </row>
    <row r="5" spans="1:8" x14ac:dyDescent="0.25">
      <c r="A5" s="3" t="s">
        <v>1</v>
      </c>
      <c r="B5" s="4">
        <v>11355.022863465065</v>
      </c>
      <c r="C5" s="5">
        <v>5.9516321762240976E-2</v>
      </c>
      <c r="D5" s="5">
        <v>-9.8879574802551717E-3</v>
      </c>
    </row>
    <row r="6" spans="1:8" x14ac:dyDescent="0.25">
      <c r="A6" s="13" t="s">
        <v>0</v>
      </c>
      <c r="B6" s="14">
        <v>196634.59495077631</v>
      </c>
      <c r="C6" s="15">
        <v>1.5278849969033059E-2</v>
      </c>
      <c r="D6" s="15">
        <v>1.1101590857825805E-2</v>
      </c>
    </row>
    <row r="9" spans="1:8" x14ac:dyDescent="0.25">
      <c r="B9" s="2">
        <v>2009</v>
      </c>
      <c r="C9" s="2">
        <v>2014</v>
      </c>
      <c r="D9" s="2">
        <v>2020</v>
      </c>
      <c r="E9" s="2" t="s">
        <v>2</v>
      </c>
      <c r="F9" s="2" t="s">
        <v>3</v>
      </c>
      <c r="G9" s="2" t="s">
        <v>2</v>
      </c>
      <c r="H9" s="2" t="s">
        <v>3</v>
      </c>
    </row>
    <row r="10" spans="1:8" x14ac:dyDescent="0.25">
      <c r="A10" s="3" t="s">
        <v>7</v>
      </c>
      <c r="B10" s="4">
        <v>95119.309001999965</v>
      </c>
      <c r="C10" s="4">
        <v>100592.62271200238</v>
      </c>
      <c r="D10" s="4">
        <v>106113.35444948346</v>
      </c>
      <c r="E10" s="6">
        <f>((C10/B10)^(1/5))-1</f>
        <v>1.1252222178198323E-2</v>
      </c>
      <c r="F10" s="6">
        <f>((D10/C10)^(1/6))-1</f>
        <v>8.9445963233227843E-3</v>
      </c>
      <c r="G10" s="4">
        <f>(C10-B10)/5</f>
        <v>1094.6627420004836</v>
      </c>
      <c r="H10" s="4">
        <f>(D10-C10)/6</f>
        <v>920.12195624684682</v>
      </c>
    </row>
    <row r="11" spans="1:8" x14ac:dyDescent="0.25">
      <c r="A11" s="3" t="s">
        <v>8</v>
      </c>
      <c r="B11" s="4">
        <v>73350.310233999975</v>
      </c>
      <c r="C11" s="4">
        <v>81060.595234581939</v>
      </c>
      <c r="D11" s="4">
        <v>88082.465709433629</v>
      </c>
      <c r="E11" s="6">
        <f>((C11/B11)^(1/5))-1</f>
        <v>2.0191185039372783E-2</v>
      </c>
      <c r="F11" s="6">
        <f>((D11/C11)^(1/6))-1</f>
        <v>1.394238796097258E-2</v>
      </c>
      <c r="G11" s="4">
        <f>(C11-B11)/5</f>
        <v>1542.0570001163928</v>
      </c>
      <c r="H11" s="4">
        <f>(D11-C11)/6</f>
        <v>1170.3117458086151</v>
      </c>
    </row>
    <row r="12" spans="1:8" x14ac:dyDescent="0.25">
      <c r="B12" s="4"/>
      <c r="C12" s="4"/>
      <c r="D12" s="4"/>
    </row>
    <row r="14" spans="1:8" ht="15.75" x14ac:dyDescent="0.25">
      <c r="A14" s="1" t="s">
        <v>4</v>
      </c>
    </row>
    <row r="15" spans="1:8" x14ac:dyDescent="0.25">
      <c r="B15" s="2">
        <v>2009</v>
      </c>
      <c r="C15" s="2">
        <v>2014</v>
      </c>
      <c r="D15" s="2">
        <v>2020</v>
      </c>
      <c r="E15" s="2" t="s">
        <v>2</v>
      </c>
      <c r="F15" s="2" t="s">
        <v>3</v>
      </c>
    </row>
    <row r="16" spans="1:8" x14ac:dyDescent="0.25">
      <c r="A16" s="3" t="s">
        <v>9</v>
      </c>
      <c r="B16" s="4">
        <v>32919.830949999996</v>
      </c>
      <c r="C16" s="4">
        <v>35159.036042129679</v>
      </c>
      <c r="D16" s="4">
        <v>38023.893417040534</v>
      </c>
      <c r="E16" s="6">
        <v>1.3248274004783234E-2</v>
      </c>
      <c r="F16" s="6">
        <v>1.3141108663107248E-2</v>
      </c>
    </row>
    <row r="17" spans="1:6" x14ac:dyDescent="0.25">
      <c r="A17" s="3" t="s">
        <v>5</v>
      </c>
      <c r="B17" s="4">
        <v>27751.729818999989</v>
      </c>
      <c r="C17" s="4">
        <v>29815.290763497436</v>
      </c>
      <c r="D17" s="4">
        <v>33529.517439624564</v>
      </c>
      <c r="E17" s="6">
        <v>1.4448018208719215E-2</v>
      </c>
      <c r="F17" s="6">
        <v>1.9760163286930643E-2</v>
      </c>
    </row>
    <row r="18" spans="1:6" x14ac:dyDescent="0.25">
      <c r="A18" s="3" t="s">
        <v>6</v>
      </c>
      <c r="B18" s="4">
        <v>34259.184229999999</v>
      </c>
      <c r="C18" s="4">
        <v>35902.888529214761</v>
      </c>
      <c r="D18" s="4">
        <v>36973.991046155737</v>
      </c>
      <c r="E18" s="6">
        <v>9.4166747390722616E-3</v>
      </c>
      <c r="F18" s="6">
        <v>4.9115168306943513E-3</v>
      </c>
    </row>
    <row r="19" spans="1:6" x14ac:dyDescent="0.25">
      <c r="A19" s="3" t="s">
        <v>12</v>
      </c>
      <c r="B19" s="4">
        <v>62859.088179000013</v>
      </c>
      <c r="C19" s="4">
        <v>66766.348944211408</v>
      </c>
      <c r="D19" s="4">
        <v>71386.712957727301</v>
      </c>
      <c r="E19" s="6">
        <v>1.2133757852779592E-2</v>
      </c>
      <c r="F19" s="6">
        <v>1.1214510359421004E-2</v>
      </c>
    </row>
    <row r="20" spans="1:6" x14ac:dyDescent="0.25">
      <c r="A20" s="13" t="s">
        <v>4</v>
      </c>
      <c r="B20" s="14">
        <v>157789.833178</v>
      </c>
      <c r="C20" s="14">
        <v>167643.5642790533</v>
      </c>
      <c r="D20" s="14">
        <v>179914.11486054811</v>
      </c>
      <c r="E20" s="16">
        <v>1.2188907875656296E-2</v>
      </c>
      <c r="F20" s="16">
        <v>1.1842829686657286E-2</v>
      </c>
    </row>
    <row r="22" spans="1:6" x14ac:dyDescent="0.25">
      <c r="A22" s="3" t="s">
        <v>24</v>
      </c>
      <c r="B22" s="2" t="s">
        <v>2</v>
      </c>
      <c r="C22" s="2" t="s">
        <v>3</v>
      </c>
    </row>
    <row r="23" spans="1:6" x14ac:dyDescent="0.25">
      <c r="A23" s="3" t="s">
        <v>9</v>
      </c>
      <c r="B23" s="4">
        <f>(C16-B16)/5</f>
        <v>447.84101842593662</v>
      </c>
      <c r="C23" s="4">
        <f>(D16-C16)/6</f>
        <v>477.47622915180909</v>
      </c>
    </row>
    <row r="24" spans="1:6" x14ac:dyDescent="0.25">
      <c r="A24" s="3" t="s">
        <v>5</v>
      </c>
      <c r="B24" s="4">
        <f t="shared" ref="B24:B27" si="0">(C17-B17)/5</f>
        <v>412.71218889948943</v>
      </c>
      <c r="C24" s="4">
        <f t="shared" ref="C24:C27" si="1">(D17-C17)/6</f>
        <v>619.03777935452126</v>
      </c>
    </row>
    <row r="25" spans="1:6" x14ac:dyDescent="0.25">
      <c r="A25" s="3" t="s">
        <v>6</v>
      </c>
      <c r="B25" s="4">
        <f t="shared" si="0"/>
        <v>328.74085984295232</v>
      </c>
      <c r="C25" s="4">
        <f t="shared" si="1"/>
        <v>178.51708615682946</v>
      </c>
    </row>
    <row r="26" spans="1:6" x14ac:dyDescent="0.25">
      <c r="A26" s="3" t="s">
        <v>12</v>
      </c>
      <c r="B26" s="4">
        <f t="shared" si="0"/>
        <v>781.45215304227895</v>
      </c>
      <c r="C26" s="4">
        <f t="shared" si="1"/>
        <v>770.0606689193155</v>
      </c>
    </row>
    <row r="27" spans="1:6" x14ac:dyDescent="0.25">
      <c r="A27" s="13" t="s">
        <v>4</v>
      </c>
      <c r="B27" s="14">
        <f t="shared" si="0"/>
        <v>1970.7462202106603</v>
      </c>
      <c r="C27" s="14">
        <f t="shared" si="1"/>
        <v>2045.0917635824687</v>
      </c>
    </row>
    <row r="32" spans="1:6" ht="15.75" x14ac:dyDescent="0.25">
      <c r="A32" s="1" t="s">
        <v>16</v>
      </c>
    </row>
    <row r="33" spans="1:14" x14ac:dyDescent="0.25">
      <c r="B33" s="3">
        <v>2009</v>
      </c>
      <c r="C33" s="3">
        <v>2014</v>
      </c>
      <c r="D33" s="3">
        <v>2020</v>
      </c>
    </row>
    <row r="34" spans="1:14" x14ac:dyDescent="0.25">
      <c r="A34" s="3" t="s">
        <v>13</v>
      </c>
      <c r="B34" s="7">
        <v>2.8069325966586502</v>
      </c>
      <c r="C34" s="7">
        <v>2.8038266430878087</v>
      </c>
      <c r="D34" s="7">
        <v>2.7867831887589078</v>
      </c>
    </row>
    <row r="35" spans="1:14" x14ac:dyDescent="0.25">
      <c r="A35" s="3" t="s">
        <v>14</v>
      </c>
      <c r="B35" s="7">
        <v>5.079324878412252</v>
      </c>
      <c r="C35" s="7">
        <v>5.1106082078382356</v>
      </c>
      <c r="D35" s="7">
        <v>5.1494180349480505</v>
      </c>
    </row>
    <row r="36" spans="1:14" x14ac:dyDescent="0.25">
      <c r="A36" s="3" t="s">
        <v>15</v>
      </c>
      <c r="B36" s="7">
        <v>1.8396890598526796</v>
      </c>
      <c r="C36" s="7">
        <v>1.8842164978676486</v>
      </c>
      <c r="D36" s="7">
        <v>1.9368691122531634</v>
      </c>
    </row>
    <row r="38" spans="1:14" x14ac:dyDescent="0.25">
      <c r="A38" s="3" t="s">
        <v>17</v>
      </c>
      <c r="B38" s="7">
        <v>2.2133691603010104</v>
      </c>
      <c r="C38" s="7">
        <v>2.163981217145909</v>
      </c>
      <c r="D38" s="7">
        <v>2.1032224106131334</v>
      </c>
      <c r="I38" s="8"/>
      <c r="N38" s="8"/>
    </row>
    <row r="42" spans="1:14" ht="15.75" x14ac:dyDescent="0.25">
      <c r="A42" s="1" t="s">
        <v>18</v>
      </c>
    </row>
    <row r="43" spans="1:14" x14ac:dyDescent="0.25">
      <c r="B43" s="2">
        <v>2009</v>
      </c>
      <c r="D43" s="2">
        <v>2014</v>
      </c>
      <c r="F43" s="2">
        <v>2020</v>
      </c>
    </row>
    <row r="44" spans="1:14" x14ac:dyDescent="0.25">
      <c r="A44" s="3" t="s">
        <v>19</v>
      </c>
      <c r="B44" s="4">
        <v>30428.574505000004</v>
      </c>
      <c r="C44" s="18">
        <f>B44/B$49</f>
        <v>0.48407597655812262</v>
      </c>
      <c r="D44" s="4">
        <v>34308.475634984512</v>
      </c>
      <c r="E44" s="18">
        <f>D44/D$49</f>
        <v>0.51385879529852274</v>
      </c>
      <c r="F44" s="4">
        <v>39048.997761568229</v>
      </c>
      <c r="G44" s="18">
        <f>F44/F$49</f>
        <v>0.54700652465524879</v>
      </c>
    </row>
    <row r="45" spans="1:14" x14ac:dyDescent="0.25">
      <c r="A45" s="3" t="s">
        <v>20</v>
      </c>
      <c r="B45" s="4">
        <v>10529.558885</v>
      </c>
      <c r="C45" s="18">
        <f t="shared" ref="C45:E49" si="2">B45/B$49</f>
        <v>0.16751052531708571</v>
      </c>
      <c r="D45" s="4">
        <v>10768.531060413001</v>
      </c>
      <c r="E45" s="18">
        <f t="shared" si="2"/>
        <v>0.16128680436609105</v>
      </c>
      <c r="F45" s="4">
        <v>10975.961859494879</v>
      </c>
      <c r="G45" s="18">
        <f t="shared" ref="G45:G49" si="3">F45/F$49</f>
        <v>0.15375356848261745</v>
      </c>
    </row>
    <row r="46" spans="1:14" x14ac:dyDescent="0.25">
      <c r="A46" s="3" t="s">
        <v>21</v>
      </c>
      <c r="B46" s="4">
        <v>13157.571193999991</v>
      </c>
      <c r="C46" s="18">
        <f t="shared" si="2"/>
        <v>0.20931851815213937</v>
      </c>
      <c r="D46" s="4">
        <v>13146.151620263599</v>
      </c>
      <c r="E46" s="18">
        <f t="shared" si="2"/>
        <v>0.19689786588804314</v>
      </c>
      <c r="F46" s="4">
        <v>13698.813074313326</v>
      </c>
      <c r="G46" s="18">
        <f t="shared" si="3"/>
        <v>0.19189583756889439</v>
      </c>
    </row>
    <row r="47" spans="1:14" x14ac:dyDescent="0.25">
      <c r="A47" s="3" t="s">
        <v>22</v>
      </c>
      <c r="B47" s="4">
        <v>6862.6864670000023</v>
      </c>
      <c r="C47" s="18">
        <f t="shared" si="2"/>
        <v>0.10917572404778145</v>
      </c>
      <c r="D47" s="4">
        <v>6628.9628653901991</v>
      </c>
      <c r="E47" s="18">
        <f t="shared" si="2"/>
        <v>9.9285987180805529E-2</v>
      </c>
      <c r="F47" s="4">
        <v>5801.9318145908301</v>
      </c>
      <c r="G47" s="18">
        <f t="shared" si="3"/>
        <v>8.1274673874205838E-2</v>
      </c>
    </row>
    <row r="48" spans="1:14" x14ac:dyDescent="0.25">
      <c r="A48" s="3" t="s">
        <v>23</v>
      </c>
      <c r="B48" s="4">
        <v>1880.6971470000001</v>
      </c>
      <c r="C48" s="18">
        <f t="shared" si="2"/>
        <v>2.9919255924871001E-2</v>
      </c>
      <c r="D48" s="4">
        <v>1914.2277632208998</v>
      </c>
      <c r="E48" s="18">
        <f t="shared" si="2"/>
        <v>2.8670547266537609E-2</v>
      </c>
      <c r="F48" s="4">
        <v>1861.0084477600301</v>
      </c>
      <c r="G48" s="18">
        <f t="shared" si="3"/>
        <v>2.6069395419033425E-2</v>
      </c>
    </row>
    <row r="49" spans="1:7" x14ac:dyDescent="0.25">
      <c r="A49" s="13" t="s">
        <v>4</v>
      </c>
      <c r="B49" s="14">
        <f>SUM(B44:B48)</f>
        <v>62859.08819799999</v>
      </c>
      <c r="C49" s="20">
        <f t="shared" si="2"/>
        <v>1</v>
      </c>
      <c r="D49" s="14">
        <f>SUM(D44:D48)</f>
        <v>66766.348944272206</v>
      </c>
      <c r="E49" s="20">
        <f t="shared" si="2"/>
        <v>1</v>
      </c>
      <c r="F49" s="14">
        <f>SUM(F44:F48)</f>
        <v>71386.712957727301</v>
      </c>
      <c r="G49" s="20">
        <f t="shared" si="3"/>
        <v>1</v>
      </c>
    </row>
    <row r="53" spans="1:7" ht="15" x14ac:dyDescent="0.25">
      <c r="A53" s="9" t="s">
        <v>25</v>
      </c>
    </row>
    <row r="54" spans="1:7" x14ac:dyDescent="0.25">
      <c r="A54" s="8"/>
      <c r="B54" s="2">
        <v>2009</v>
      </c>
      <c r="C54" s="2">
        <v>2014</v>
      </c>
      <c r="D54" s="2">
        <v>2020</v>
      </c>
      <c r="E54" s="8"/>
    </row>
    <row r="55" spans="1:7" x14ac:dyDescent="0.25">
      <c r="A55" s="3" t="s">
        <v>26</v>
      </c>
      <c r="B55" s="22">
        <v>81406.973214999947</v>
      </c>
      <c r="C55" s="22">
        <v>86950.124796805219</v>
      </c>
      <c r="D55" s="10">
        <v>93667.997559348179</v>
      </c>
      <c r="F55" s="5"/>
      <c r="G55" s="5"/>
    </row>
    <row r="56" spans="1:7" x14ac:dyDescent="0.25">
      <c r="A56" s="3" t="s">
        <v>27</v>
      </c>
      <c r="B56" s="22">
        <v>40988.417516999987</v>
      </c>
      <c r="C56" s="22">
        <v>42168.123396168899</v>
      </c>
      <c r="D56" s="10">
        <v>46183.128068228165</v>
      </c>
      <c r="F56" s="5"/>
      <c r="G56" s="5"/>
    </row>
    <row r="57" spans="1:7" x14ac:dyDescent="0.25">
      <c r="A57" s="3" t="s">
        <v>28</v>
      </c>
      <c r="B57" s="22">
        <v>33158.318588999988</v>
      </c>
      <c r="C57" s="22">
        <v>36703.299934678806</v>
      </c>
      <c r="D57" s="10">
        <v>38059.902553966858</v>
      </c>
      <c r="F57" s="5"/>
      <c r="G57" s="5"/>
    </row>
    <row r="58" spans="1:7" x14ac:dyDescent="0.25">
      <c r="A58" s="3" t="s">
        <v>29</v>
      </c>
      <c r="B58" s="22">
        <v>2236.1238740000003</v>
      </c>
      <c r="C58" s="22">
        <v>1822.0161512585985</v>
      </c>
      <c r="D58" s="10">
        <v>2003.0866790048681</v>
      </c>
      <c r="F58" s="5"/>
      <c r="G58" s="5"/>
    </row>
    <row r="59" spans="1:7" x14ac:dyDescent="0.25">
      <c r="A59" s="13" t="s">
        <v>30</v>
      </c>
      <c r="B59" s="23">
        <v>157789.83319499993</v>
      </c>
      <c r="C59" s="23">
        <v>167643.56427891154</v>
      </c>
      <c r="D59" s="11">
        <v>179914.11486054806</v>
      </c>
      <c r="F59" s="5"/>
      <c r="G59" s="5"/>
    </row>
    <row r="60" spans="1:7" x14ac:dyDescent="0.25">
      <c r="A60" s="13"/>
      <c r="B60" s="15"/>
      <c r="C60" s="15"/>
      <c r="D60" s="13"/>
      <c r="E60" s="13"/>
      <c r="F60" s="15"/>
      <c r="G60" s="15"/>
    </row>
    <row r="61" spans="1:7" x14ac:dyDescent="0.25">
      <c r="B61" s="2">
        <v>2009</v>
      </c>
      <c r="C61" s="2">
        <v>2014</v>
      </c>
      <c r="D61" s="2">
        <v>2020</v>
      </c>
    </row>
    <row r="62" spans="1:7" x14ac:dyDescent="0.25">
      <c r="A62" s="3" t="s">
        <v>26</v>
      </c>
      <c r="B62" s="24">
        <v>0.515920269174729</v>
      </c>
      <c r="C62" s="5">
        <v>0.51866067851041853</v>
      </c>
      <c r="D62" s="26">
        <v>0.5206261756169076</v>
      </c>
    </row>
    <row r="63" spans="1:7" x14ac:dyDescent="0.25">
      <c r="A63" s="3" t="s">
        <v>27</v>
      </c>
      <c r="B63" s="24">
        <v>0.25976589674409284</v>
      </c>
      <c r="C63" s="5">
        <v>0.25153440024702084</v>
      </c>
      <c r="D63" s="5">
        <v>0.25669541327552226</v>
      </c>
    </row>
    <row r="64" spans="1:7" x14ac:dyDescent="0.25">
      <c r="A64" s="3" t="s">
        <v>28</v>
      </c>
      <c r="B64" s="24">
        <v>0.21014230079083901</v>
      </c>
      <c r="C64" s="24">
        <v>0.21893652817840881</v>
      </c>
      <c r="D64" s="24">
        <v>0.21154483951115896</v>
      </c>
    </row>
    <row r="65" spans="1:4" x14ac:dyDescent="0.25">
      <c r="A65" s="3" t="s">
        <v>29</v>
      </c>
      <c r="B65" s="24">
        <v>1.4171533290339133E-2</v>
      </c>
      <c r="C65" s="24">
        <v>1.086839306415174E-2</v>
      </c>
      <c r="D65" s="24">
        <v>1.1133571596411245E-2</v>
      </c>
    </row>
    <row r="66" spans="1:4" x14ac:dyDescent="0.25">
      <c r="A66" s="13" t="s">
        <v>30</v>
      </c>
      <c r="B66" s="15">
        <v>1</v>
      </c>
      <c r="C66" s="15">
        <v>1</v>
      </c>
      <c r="D66" s="25">
        <v>1</v>
      </c>
    </row>
    <row r="67" spans="1:4" x14ac:dyDescent="0.25">
      <c r="A67" s="13"/>
      <c r="B67" s="11"/>
      <c r="C67" s="17"/>
      <c r="D67" s="12"/>
    </row>
  </sheetData>
  <pageMargins left="0.7" right="0.7" top="0.75" bottom="0.75" header="0.3" footer="0.3"/>
  <ignoredErrors>
    <ignoredError sqref="B49 G49" formulaRange="1"/>
    <ignoredError sqref="C49 D49:F49" formula="1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F53568-D5C4-451A-AC14-024D2CE2050E}">
  <dimension ref="A1:N66"/>
  <sheetViews>
    <sheetView tabSelected="1" topLeftCell="A39" workbookViewId="0">
      <selection activeCell="H65" sqref="H65"/>
    </sheetView>
  </sheetViews>
  <sheetFormatPr baseColWidth="10" defaultRowHeight="14.25" x14ac:dyDescent="0.25"/>
  <cols>
    <col min="1" max="1" width="25.85546875" style="3" customWidth="1"/>
    <col min="2" max="2" width="25.7109375" style="3" bestFit="1" customWidth="1"/>
    <col min="3" max="3" width="10.85546875" style="3" bestFit="1" customWidth="1"/>
    <col min="4" max="4" width="11.28515625" style="3" bestFit="1" customWidth="1"/>
    <col min="5" max="5" width="12.28515625" style="3" bestFit="1" customWidth="1"/>
    <col min="6" max="6" width="9.85546875" style="3" bestFit="1" customWidth="1"/>
    <col min="7" max="16384" width="11.42578125" style="3"/>
  </cols>
  <sheetData>
    <row r="1" spans="1:8" s="2" customFormat="1" ht="15.75" x14ac:dyDescent="0.25">
      <c r="A1" s="1" t="s">
        <v>11</v>
      </c>
    </row>
    <row r="2" spans="1:8" x14ac:dyDescent="0.25">
      <c r="A2" s="2"/>
      <c r="B2" s="2">
        <v>2020</v>
      </c>
      <c r="C2" s="2" t="s">
        <v>2</v>
      </c>
      <c r="D2" s="2" t="s">
        <v>3</v>
      </c>
    </row>
    <row r="3" spans="1:8" x14ac:dyDescent="0.25">
      <c r="A3" s="3" t="s">
        <v>4</v>
      </c>
      <c r="B3" s="4">
        <v>363872.4380891372</v>
      </c>
      <c r="C3" s="5">
        <v>1.0610309515847849E-2</v>
      </c>
      <c r="D3" s="5">
        <v>8.3567924949170536E-3</v>
      </c>
    </row>
    <row r="4" spans="1:8" x14ac:dyDescent="0.25">
      <c r="A4" s="3" t="s">
        <v>10</v>
      </c>
      <c r="B4" s="4">
        <v>12704.966855594283</v>
      </c>
      <c r="C4" s="5">
        <v>1.4599790794925793E-2</v>
      </c>
      <c r="D4" s="5">
        <v>2.3103810232695032E-2</v>
      </c>
    </row>
    <row r="5" spans="1:8" x14ac:dyDescent="0.25">
      <c r="A5" s="3" t="s">
        <v>1</v>
      </c>
      <c r="B5" s="4">
        <v>26579.894863220343</v>
      </c>
      <c r="C5" s="5">
        <v>5.0549760698548996E-2</v>
      </c>
      <c r="D5" s="5">
        <v>-5.2578526608432208E-3</v>
      </c>
    </row>
    <row r="6" spans="1:8" x14ac:dyDescent="0.25">
      <c r="A6" s="13" t="s">
        <v>0</v>
      </c>
      <c r="B6" s="14">
        <v>403157.29980795167</v>
      </c>
      <c r="C6" s="15">
        <v>1.3284563533272342E-2</v>
      </c>
      <c r="D6" s="15">
        <v>7.8579030950927109E-3</v>
      </c>
    </row>
    <row r="9" spans="1:8" x14ac:dyDescent="0.25">
      <c r="B9" s="2">
        <v>2009</v>
      </c>
      <c r="C9" s="2">
        <v>2014</v>
      </c>
      <c r="D9" s="2">
        <v>2020</v>
      </c>
      <c r="E9" s="2" t="s">
        <v>2</v>
      </c>
      <c r="F9" s="2" t="s">
        <v>3</v>
      </c>
      <c r="G9" s="2" t="s">
        <v>2</v>
      </c>
      <c r="H9" s="2" t="s">
        <v>3</v>
      </c>
    </row>
    <row r="10" spans="1:8" x14ac:dyDescent="0.25">
      <c r="A10" s="3" t="s">
        <v>7</v>
      </c>
      <c r="B10" s="4">
        <v>254297.34364499984</v>
      </c>
      <c r="C10" s="4">
        <v>270396.03894568351</v>
      </c>
      <c r="D10" s="4">
        <v>280470.64286379213</v>
      </c>
      <c r="E10" s="6">
        <f>((C10/B10)^(1/5))-1</f>
        <v>1.2352361652233412E-2</v>
      </c>
      <c r="F10" s="6">
        <f>((D10/C10)^(1/6))-1</f>
        <v>6.1155179337826215E-3</v>
      </c>
      <c r="G10" s="4">
        <f>(C10-B10)/5</f>
        <v>3219.7390601367342</v>
      </c>
      <c r="H10" s="4">
        <f>(D10-C10)/6</f>
        <v>1679.1006530181039</v>
      </c>
    </row>
    <row r="11" spans="1:8" x14ac:dyDescent="0.25">
      <c r="A11" s="3" t="s">
        <v>8</v>
      </c>
      <c r="B11" s="4">
        <v>101786.99199700005</v>
      </c>
      <c r="C11" s="4">
        <v>110442.63262479355</v>
      </c>
      <c r="D11" s="4">
        <v>117989.55737542071</v>
      </c>
      <c r="E11" s="6">
        <f>((C11/B11)^(1/5))-1</f>
        <v>1.6456726073920125E-2</v>
      </c>
      <c r="F11" s="6">
        <f>((D11/C11)^(1/6))-1</f>
        <v>1.107755663653176E-2</v>
      </c>
      <c r="G11" s="4">
        <f>(C11-B11)/5</f>
        <v>1731.1281255587005</v>
      </c>
      <c r="H11" s="4">
        <f>(D11-C11)/6</f>
        <v>1257.8207917711941</v>
      </c>
    </row>
    <row r="12" spans="1:8" x14ac:dyDescent="0.25">
      <c r="B12" s="4"/>
      <c r="C12" s="4"/>
      <c r="D12" s="4"/>
    </row>
    <row r="14" spans="1:8" ht="15.75" x14ac:dyDescent="0.25">
      <c r="A14" s="1" t="s">
        <v>4</v>
      </c>
    </row>
    <row r="15" spans="1:8" x14ac:dyDescent="0.25">
      <c r="B15" s="2">
        <v>2009</v>
      </c>
      <c r="C15" s="2">
        <v>2014</v>
      </c>
      <c r="D15" s="2">
        <v>2020</v>
      </c>
      <c r="E15" s="2" t="s">
        <v>2</v>
      </c>
      <c r="F15" s="2" t="s">
        <v>3</v>
      </c>
    </row>
    <row r="16" spans="1:8" x14ac:dyDescent="0.25">
      <c r="A16" s="3" t="s">
        <v>9</v>
      </c>
      <c r="B16" s="4">
        <v>48399.412287999985</v>
      </c>
      <c r="C16" s="4">
        <v>51174.310400660775</v>
      </c>
      <c r="D16" s="4">
        <v>54016.76491256</v>
      </c>
      <c r="E16" s="6">
        <v>1.1212389955280955E-2</v>
      </c>
      <c r="F16" s="6">
        <v>9.050174673226774E-3</v>
      </c>
    </row>
    <row r="17" spans="1:6" x14ac:dyDescent="0.25">
      <c r="A17" s="3" t="s">
        <v>5</v>
      </c>
      <c r="B17" s="4">
        <v>53836.06742699998</v>
      </c>
      <c r="C17" s="4">
        <v>56721.575714367129</v>
      </c>
      <c r="D17" s="4">
        <v>60412.691026948625</v>
      </c>
      <c r="E17" s="6">
        <v>1.0496914399596324E-2</v>
      </c>
      <c r="F17" s="6">
        <v>1.0562819621862118E-2</v>
      </c>
    </row>
    <row r="18" spans="1:6" x14ac:dyDescent="0.25">
      <c r="A18" s="3" t="s">
        <v>6</v>
      </c>
      <c r="B18" s="4">
        <v>78659.507232999997</v>
      </c>
      <c r="C18" s="4">
        <v>82527.621428661179</v>
      </c>
      <c r="D18" s="4">
        <v>83350.456347650412</v>
      </c>
      <c r="E18" s="6">
        <v>9.6471445770180964E-3</v>
      </c>
      <c r="F18" s="6">
        <v>1.6548747558871035E-3</v>
      </c>
    </row>
    <row r="19" spans="1:6" x14ac:dyDescent="0.25">
      <c r="A19" s="3" t="s">
        <v>12</v>
      </c>
      <c r="B19" s="4">
        <v>147537.32211399992</v>
      </c>
      <c r="C19" s="4">
        <v>156170.50259445948</v>
      </c>
      <c r="D19" s="4">
        <v>166092.52580197807</v>
      </c>
      <c r="E19" s="6">
        <v>1.14383636097668E-2</v>
      </c>
      <c r="F19" s="6">
        <v>1.0318984215239135E-2</v>
      </c>
    </row>
    <row r="20" spans="1:6" x14ac:dyDescent="0.25">
      <c r="A20" s="13" t="s">
        <v>4</v>
      </c>
      <c r="B20" s="14">
        <v>328432.3090619999</v>
      </c>
      <c r="C20" s="14">
        <v>346594.01013814856</v>
      </c>
      <c r="D20" s="14">
        <v>363872.43808913708</v>
      </c>
      <c r="E20" s="16">
        <v>1.0822815368850991E-2</v>
      </c>
      <c r="F20" s="16">
        <v>8.1411715739618806E-3</v>
      </c>
    </row>
    <row r="22" spans="1:6" x14ac:dyDescent="0.25">
      <c r="A22" s="3" t="s">
        <v>24</v>
      </c>
      <c r="B22" s="2" t="s">
        <v>2</v>
      </c>
      <c r="C22" s="2" t="s">
        <v>3</v>
      </c>
    </row>
    <row r="23" spans="1:6" x14ac:dyDescent="0.25">
      <c r="A23" s="3" t="s">
        <v>9</v>
      </c>
      <c r="B23" s="4">
        <f>(C16-B16)/5</f>
        <v>554.97962253215815</v>
      </c>
      <c r="C23" s="4">
        <f>(D16-C16)/6</f>
        <v>473.74241864987079</v>
      </c>
    </row>
    <row r="24" spans="1:6" x14ac:dyDescent="0.25">
      <c r="A24" s="3" t="s">
        <v>5</v>
      </c>
      <c r="B24" s="4">
        <f t="shared" ref="B24:B27" si="0">(C17-B17)/5</f>
        <v>577.10165747342978</v>
      </c>
      <c r="C24" s="4">
        <f t="shared" ref="C24:C27" si="1">(D17-C17)/6</f>
        <v>615.18588543024941</v>
      </c>
    </row>
    <row r="25" spans="1:6" x14ac:dyDescent="0.25">
      <c r="A25" s="3" t="s">
        <v>6</v>
      </c>
      <c r="B25" s="4">
        <f t="shared" si="0"/>
        <v>773.62283913223655</v>
      </c>
      <c r="C25" s="4">
        <f t="shared" si="1"/>
        <v>137.13915316487206</v>
      </c>
    </row>
    <row r="26" spans="1:6" x14ac:dyDescent="0.25">
      <c r="A26" s="3" t="s">
        <v>12</v>
      </c>
      <c r="B26" s="4">
        <f t="shared" si="0"/>
        <v>1726.6360960919119</v>
      </c>
      <c r="C26" s="4">
        <f t="shared" si="1"/>
        <v>1653.670534586432</v>
      </c>
    </row>
    <row r="27" spans="1:6" x14ac:dyDescent="0.25">
      <c r="A27" s="13" t="s">
        <v>4</v>
      </c>
      <c r="B27" s="14">
        <f t="shared" si="0"/>
        <v>3632.3402152297322</v>
      </c>
      <c r="C27" s="14">
        <f t="shared" si="1"/>
        <v>2879.7379918314205</v>
      </c>
    </row>
    <row r="32" spans="1:6" ht="15.75" x14ac:dyDescent="0.25">
      <c r="A32" s="1" t="s">
        <v>16</v>
      </c>
    </row>
    <row r="33" spans="1:14" x14ac:dyDescent="0.25">
      <c r="B33" s="3">
        <v>2009</v>
      </c>
      <c r="C33" s="3">
        <v>2014</v>
      </c>
      <c r="D33" s="3">
        <v>2020</v>
      </c>
    </row>
    <row r="34" spans="1:14" x14ac:dyDescent="0.25">
      <c r="A34" s="3" t="s">
        <v>13</v>
      </c>
      <c r="B34" s="7">
        <v>2.8533941348776644</v>
      </c>
      <c r="C34" s="7">
        <v>2.8290281939665358</v>
      </c>
      <c r="D34" s="7">
        <v>2.8162675823486136</v>
      </c>
    </row>
    <row r="35" spans="1:14" x14ac:dyDescent="0.25">
      <c r="A35" s="3" t="s">
        <v>14</v>
      </c>
      <c r="B35" s="7">
        <v>4.9076750759943115</v>
      </c>
      <c r="C35" s="7">
        <v>4.9339837703861713</v>
      </c>
      <c r="D35" s="7">
        <v>4.9878990183384726</v>
      </c>
    </row>
    <row r="36" spans="1:14" x14ac:dyDescent="0.25">
      <c r="A36" s="3" t="s">
        <v>15</v>
      </c>
      <c r="B36" s="7">
        <v>1.8630971781325028</v>
      </c>
      <c r="C36" s="7">
        <v>1.9055727420094823</v>
      </c>
      <c r="D36" s="7">
        <v>1.9698415110156726</v>
      </c>
    </row>
    <row r="38" spans="1:14" x14ac:dyDescent="0.25">
      <c r="A38" s="3" t="s">
        <v>17</v>
      </c>
      <c r="B38" s="7">
        <v>2.30783401303909</v>
      </c>
      <c r="C38" s="7">
        <v>2.2628494499081988</v>
      </c>
      <c r="D38" s="7">
        <v>2.1995413372180108</v>
      </c>
      <c r="I38" s="8"/>
      <c r="N38" s="8"/>
    </row>
    <row r="42" spans="1:14" ht="15.75" x14ac:dyDescent="0.25">
      <c r="A42" s="1" t="s">
        <v>18</v>
      </c>
    </row>
    <row r="43" spans="1:14" x14ac:dyDescent="0.25">
      <c r="B43" s="2">
        <v>2009</v>
      </c>
      <c r="D43" s="2">
        <v>2014</v>
      </c>
      <c r="F43" s="2">
        <v>2020</v>
      </c>
    </row>
    <row r="44" spans="1:14" x14ac:dyDescent="0.25">
      <c r="A44" s="3" t="s">
        <v>19</v>
      </c>
      <c r="B44" s="4">
        <v>72401.037647999998</v>
      </c>
      <c r="C44" s="18">
        <f>B44/B$49</f>
        <v>0.49073032237992564</v>
      </c>
      <c r="D44" s="4">
        <v>80523.106281031913</v>
      </c>
      <c r="E44" s="18">
        <f>D44/D$49</f>
        <v>0.51561021411389629</v>
      </c>
      <c r="F44" s="4">
        <v>91304.768783036066</v>
      </c>
      <c r="G44" s="18">
        <f>F44/F$49</f>
        <v>0.54972232099048912</v>
      </c>
    </row>
    <row r="45" spans="1:14" x14ac:dyDescent="0.25">
      <c r="A45" s="3" t="s">
        <v>20</v>
      </c>
      <c r="B45" s="4">
        <v>24690.433606999999</v>
      </c>
      <c r="C45" s="18">
        <f t="shared" ref="C45:E49" si="2">B45/B$49</f>
        <v>0.16735042531531949</v>
      </c>
      <c r="D45" s="4">
        <v>24731.031121585092</v>
      </c>
      <c r="E45" s="18">
        <f t="shared" si="2"/>
        <v>0.15835916969414893</v>
      </c>
      <c r="F45" s="4">
        <v>25036.732027399717</v>
      </c>
      <c r="G45" s="18">
        <f t="shared" ref="G45:G49" si="3">F45/F$49</f>
        <v>0.15073966698085789</v>
      </c>
    </row>
    <row r="46" spans="1:14" x14ac:dyDescent="0.25">
      <c r="A46" s="3" t="s">
        <v>21</v>
      </c>
      <c r="B46" s="4">
        <v>30293.749799000012</v>
      </c>
      <c r="C46" s="18">
        <f t="shared" si="2"/>
        <v>0.20532939979722434</v>
      </c>
      <c r="D46" s="4">
        <v>30864.019213201023</v>
      </c>
      <c r="E46" s="18">
        <f t="shared" si="2"/>
        <v>0.1976302739662523</v>
      </c>
      <c r="F46" s="4">
        <v>31328.582372353787</v>
      </c>
      <c r="G46" s="18">
        <f t="shared" si="3"/>
        <v>0.18862126529224402</v>
      </c>
    </row>
    <row r="47" spans="1:14" x14ac:dyDescent="0.25">
      <c r="A47" s="3" t="s">
        <v>22</v>
      </c>
      <c r="B47" s="4">
        <v>15972.059031000004</v>
      </c>
      <c r="C47" s="18">
        <f t="shared" si="2"/>
        <v>0.10825775336895811</v>
      </c>
      <c r="D47" s="4">
        <v>15782.124096776601</v>
      </c>
      <c r="E47" s="18">
        <f t="shared" si="2"/>
        <v>0.10105701034819521</v>
      </c>
      <c r="F47" s="4">
        <v>14284.78261863586</v>
      </c>
      <c r="G47" s="18">
        <f t="shared" si="3"/>
        <v>8.600496951721194E-2</v>
      </c>
    </row>
    <row r="48" spans="1:14" x14ac:dyDescent="0.25">
      <c r="A48" s="3" t="s">
        <v>23</v>
      </c>
      <c r="B48" s="4">
        <v>4180.0420369999965</v>
      </c>
      <c r="C48" s="18">
        <f t="shared" si="2"/>
        <v>2.833209913857241E-2</v>
      </c>
      <c r="D48" s="4">
        <v>4270.2218819188984</v>
      </c>
      <c r="E48" s="18">
        <f t="shared" si="2"/>
        <v>2.7343331877507301E-2</v>
      </c>
      <c r="F48" s="4">
        <v>4137.6600005526298</v>
      </c>
      <c r="G48" s="18">
        <f t="shared" si="3"/>
        <v>2.4911777219197139E-2</v>
      </c>
    </row>
    <row r="49" spans="1:7" x14ac:dyDescent="0.25">
      <c r="A49" s="13" t="s">
        <v>4</v>
      </c>
      <c r="B49" s="14">
        <f>SUM(B44:B48)</f>
        <v>147537.32212200001</v>
      </c>
      <c r="C49" s="20">
        <f t="shared" si="2"/>
        <v>1</v>
      </c>
      <c r="D49" s="14">
        <f>SUM(D44:D48)</f>
        <v>156170.50259451353</v>
      </c>
      <c r="E49" s="20">
        <f t="shared" si="2"/>
        <v>1</v>
      </c>
      <c r="F49" s="14">
        <f>SUM(F44:F48)</f>
        <v>166092.52580197804</v>
      </c>
      <c r="G49" s="20">
        <f t="shared" si="3"/>
        <v>1</v>
      </c>
    </row>
    <row r="53" spans="1:7" ht="15" x14ac:dyDescent="0.25">
      <c r="A53" s="9" t="s">
        <v>25</v>
      </c>
    </row>
    <row r="54" spans="1:7" x14ac:dyDescent="0.25">
      <c r="A54" s="8"/>
      <c r="B54" s="2">
        <v>2009</v>
      </c>
      <c r="C54" s="2">
        <v>2014</v>
      </c>
      <c r="D54" s="2">
        <v>2020</v>
      </c>
      <c r="E54" s="8"/>
    </row>
    <row r="55" spans="1:7" x14ac:dyDescent="0.25">
      <c r="A55" s="3" t="s">
        <v>26</v>
      </c>
      <c r="B55" s="22">
        <v>196444.01544799996</v>
      </c>
      <c r="C55" s="22">
        <v>209443.6464212079</v>
      </c>
      <c r="D55" s="10">
        <v>219620.32948010805</v>
      </c>
      <c r="F55" s="5"/>
      <c r="G55" s="5"/>
    </row>
    <row r="56" spans="1:7" x14ac:dyDescent="0.25">
      <c r="A56" s="3" t="s">
        <v>27</v>
      </c>
      <c r="B56" s="22">
        <v>73278.385759999946</v>
      </c>
      <c r="C56" s="22">
        <v>74816.038953501818</v>
      </c>
      <c r="D56" s="10">
        <v>79832.235086968285</v>
      </c>
      <c r="F56" s="5"/>
      <c r="G56" s="5"/>
    </row>
    <row r="57" spans="1:7" x14ac:dyDescent="0.25">
      <c r="A57" s="3" t="s">
        <v>28</v>
      </c>
      <c r="B57" s="22">
        <v>54585.888904000065</v>
      </c>
      <c r="C57" s="22">
        <v>58870.011921411337</v>
      </c>
      <c r="D57" s="10">
        <v>60742.193335175616</v>
      </c>
      <c r="F57" s="5"/>
      <c r="G57" s="5"/>
    </row>
    <row r="58" spans="1:7" x14ac:dyDescent="0.25">
      <c r="A58" s="3" t="s">
        <v>29</v>
      </c>
      <c r="B58" s="22">
        <v>4124.0189599999976</v>
      </c>
      <c r="C58" s="22">
        <v>3464.3128417047983</v>
      </c>
      <c r="D58" s="10">
        <v>3677.6801868851808</v>
      </c>
      <c r="F58" s="5"/>
      <c r="G58" s="5"/>
    </row>
    <row r="59" spans="1:7" x14ac:dyDescent="0.25">
      <c r="A59" s="13" t="s">
        <v>30</v>
      </c>
      <c r="B59" s="23">
        <v>328432.30907199997</v>
      </c>
      <c r="C59" s="23">
        <v>346594.01013782586</v>
      </c>
      <c r="D59" s="11">
        <v>363872.43808913714</v>
      </c>
      <c r="F59" s="5"/>
      <c r="G59" s="5"/>
    </row>
    <row r="60" spans="1:7" x14ac:dyDescent="0.25">
      <c r="A60" s="13"/>
      <c r="B60" s="15"/>
      <c r="C60" s="15"/>
      <c r="D60" s="13"/>
      <c r="E60" s="13"/>
      <c r="F60" s="15"/>
      <c r="G60" s="15"/>
    </row>
    <row r="61" spans="1:7" x14ac:dyDescent="0.25">
      <c r="B61" s="2">
        <v>2009</v>
      </c>
      <c r="C61" s="2">
        <v>2014</v>
      </c>
      <c r="D61" s="2">
        <v>2020</v>
      </c>
    </row>
    <row r="62" spans="1:7" x14ac:dyDescent="0.25">
      <c r="A62" s="3" t="s">
        <v>26</v>
      </c>
      <c r="B62" s="24">
        <v>0.59812634147676036</v>
      </c>
      <c r="C62" s="5">
        <v>0.60429101569851418</v>
      </c>
      <c r="D62" s="26">
        <v>0.60356406941244634</v>
      </c>
    </row>
    <row r="63" spans="1:7" x14ac:dyDescent="0.25">
      <c r="A63" s="3" t="s">
        <v>27</v>
      </c>
      <c r="B63" s="24">
        <v>0.22311564281556606</v>
      </c>
      <c r="C63" s="5">
        <v>0.21586073840038558</v>
      </c>
      <c r="D63" s="5">
        <v>0.21939621342634347</v>
      </c>
    </row>
    <row r="64" spans="1:7" x14ac:dyDescent="0.25">
      <c r="A64" s="3" t="s">
        <v>28</v>
      </c>
      <c r="B64" s="24">
        <v>0.16620133706770479</v>
      </c>
      <c r="C64" s="24">
        <v>0.16985294090339648</v>
      </c>
      <c r="D64" s="24">
        <v>0.16693265819791417</v>
      </c>
    </row>
    <row r="65" spans="1:4" x14ac:dyDescent="0.25">
      <c r="A65" s="3" t="s">
        <v>29</v>
      </c>
      <c r="B65" s="24">
        <v>1.2556678639968753E-2</v>
      </c>
      <c r="C65" s="24">
        <v>9.9953049977037599E-3</v>
      </c>
      <c r="D65" s="24">
        <v>1.0107058963295995E-2</v>
      </c>
    </row>
    <row r="66" spans="1:4" x14ac:dyDescent="0.25">
      <c r="A66" s="13" t="s">
        <v>30</v>
      </c>
      <c r="B66" s="15">
        <v>1</v>
      </c>
      <c r="C66" s="15">
        <v>1</v>
      </c>
      <c r="D66" s="25">
        <v>1</v>
      </c>
    </row>
  </sheetData>
  <pageMargins left="0.7" right="0.7" top="0.75" bottom="0.75" header="0.3" footer="0.3"/>
  <ignoredErrors>
    <ignoredError sqref="B49" formulaRange="1"/>
    <ignoredError sqref="E49:F49 C49:D49" formula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9</vt:i4>
      </vt:variant>
    </vt:vector>
  </HeadingPairs>
  <TitlesOfParts>
    <vt:vector size="9" baseType="lpstr">
      <vt:lpstr>AAV</vt:lpstr>
      <vt:lpstr>Angers</vt:lpstr>
      <vt:lpstr>Pole_centre_hors_Angers</vt:lpstr>
      <vt:lpstr>Couronne</vt:lpstr>
      <vt:lpstr>CU_Angers_loire_metropole</vt:lpstr>
      <vt:lpstr>CC_Loire_layon_aubance</vt:lpstr>
      <vt:lpstr>CC_Anjou_loir_et_sarthe</vt:lpstr>
      <vt:lpstr>Pole_metropolitain_loire_angers</vt:lpstr>
      <vt:lpstr>Departement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Sébastien BOIREAU</dc:creator>
  <cp:lastModifiedBy>Sébastien BOIREAU</cp:lastModifiedBy>
  <dcterms:created xsi:type="dcterms:W3CDTF">2023-08-24T12:31:18Z</dcterms:created>
  <dcterms:modified xsi:type="dcterms:W3CDTF">2023-10-17T14:07:17Z</dcterms:modified>
</cp:coreProperties>
</file>